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5a7bce7735ed8e0/CORPOTURISMO/2024/PROCESOS CONTRACTUALES/MANTENIMIENTO/"/>
    </mc:Choice>
  </mc:AlternateContent>
  <xr:revisionPtr revIDLastSave="0" documentId="8_{FDE11268-24FB-4172-96AE-FBD30EBBECFA}" xr6:coauthVersionLast="47" xr6:coauthVersionMax="47" xr10:uidLastSave="{00000000-0000-0000-0000-000000000000}"/>
  <bookViews>
    <workbookView xWindow="-110" yWindow="-110" windowWidth="19420" windowHeight="10300" xr2:uid="{0BF3A3EF-1FFD-42FD-B00E-5EFDE79ADF1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6" i="1" l="1"/>
  <c r="E245" i="1"/>
  <c r="E244" i="1"/>
  <c r="F239" i="1"/>
  <c r="F238" i="1"/>
  <c r="F240" i="1" s="1"/>
  <c r="F235" i="1"/>
  <c r="F234" i="1"/>
  <c r="F233" i="1"/>
  <c r="F232" i="1"/>
  <c r="F231" i="1"/>
  <c r="F230" i="1"/>
  <c r="F229" i="1"/>
  <c r="F228" i="1"/>
  <c r="F227" i="1"/>
  <c r="F236" i="1" s="1"/>
  <c r="F225" i="1"/>
  <c r="F224" i="1"/>
  <c r="F223" i="1"/>
  <c r="F222" i="1"/>
  <c r="F221" i="1"/>
  <c r="F220" i="1"/>
  <c r="F219" i="1"/>
  <c r="F218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216" i="1" s="1"/>
  <c r="F198" i="1"/>
  <c r="F195" i="1"/>
  <c r="F196" i="1" s="1"/>
  <c r="F192" i="1"/>
  <c r="F191" i="1"/>
  <c r="F190" i="1"/>
  <c r="F189" i="1"/>
  <c r="F188" i="1"/>
  <c r="F187" i="1"/>
  <c r="F193" i="1" s="1"/>
  <c r="F184" i="1"/>
  <c r="F185" i="1" s="1"/>
  <c r="F181" i="1"/>
  <c r="F182" i="1" s="1"/>
  <c r="F178" i="1"/>
  <c r="F179" i="1" s="1"/>
  <c r="F175" i="1"/>
  <c r="F176" i="1" s="1"/>
  <c r="F172" i="1"/>
  <c r="F173" i="1" s="1"/>
  <c r="F169" i="1"/>
  <c r="F170" i="1" s="1"/>
  <c r="F166" i="1"/>
  <c r="F167" i="1" s="1"/>
  <c r="F163" i="1"/>
  <c r="F162" i="1"/>
  <c r="F164" i="1" s="1"/>
  <c r="F159" i="1"/>
  <c r="F158" i="1"/>
  <c r="F160" i="1" s="1"/>
  <c r="F155" i="1"/>
  <c r="F154" i="1"/>
  <c r="F156" i="1" s="1"/>
  <c r="F151" i="1"/>
  <c r="F150" i="1"/>
  <c r="F152" i="1" s="1"/>
  <c r="F147" i="1"/>
  <c r="F146" i="1"/>
  <c r="F145" i="1"/>
  <c r="F144" i="1"/>
  <c r="F148" i="1" s="1"/>
  <c r="F141" i="1"/>
  <c r="F140" i="1"/>
  <c r="F139" i="1"/>
  <c r="F138" i="1"/>
  <c r="F142" i="1" s="1"/>
  <c r="F135" i="1"/>
  <c r="F136" i="1" s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33" i="1" s="1"/>
  <c r="F117" i="1"/>
  <c r="F118" i="1" s="1"/>
  <c r="F114" i="1"/>
  <c r="F113" i="1"/>
  <c r="F112" i="1"/>
  <c r="F111" i="1"/>
  <c r="F110" i="1"/>
  <c r="F115" i="1" s="1"/>
  <c r="F107" i="1"/>
  <c r="F108" i="1" s="1"/>
  <c r="F106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104" i="1" s="1"/>
  <c r="F76" i="1"/>
  <c r="F77" i="1" s="1"/>
  <c r="F73" i="1"/>
  <c r="F74" i="1" s="1"/>
  <c r="F70" i="1"/>
  <c r="F69" i="1"/>
  <c r="F68" i="1"/>
  <c r="F71" i="1" s="1"/>
  <c r="F66" i="1"/>
  <c r="F65" i="1"/>
  <c r="F62" i="1"/>
  <c r="F63" i="1" s="1"/>
  <c r="F59" i="1"/>
  <c r="F58" i="1"/>
  <c r="F60" i="1" s="1"/>
  <c r="F55" i="1"/>
  <c r="F54" i="1"/>
  <c r="F56" i="1" s="1"/>
  <c r="F51" i="1"/>
  <c r="F50" i="1"/>
  <c r="F52" i="1" s="1"/>
  <c r="F49" i="1"/>
  <c r="F47" i="1"/>
  <c r="F46" i="1"/>
  <c r="F45" i="1"/>
  <c r="F44" i="1"/>
  <c r="F40" i="1"/>
  <c r="F39" i="1"/>
  <c r="F38" i="1"/>
  <c r="F37" i="1"/>
  <c r="F36" i="1"/>
  <c r="F35" i="1"/>
  <c r="F41" i="1" s="1"/>
  <c r="F34" i="1"/>
  <c r="F31" i="1"/>
  <c r="F30" i="1"/>
  <c r="F32" i="1" s="1"/>
  <c r="F27" i="1"/>
  <c r="F26" i="1"/>
  <c r="F25" i="1"/>
  <c r="F28" i="1" s="1"/>
  <c r="F22" i="1"/>
  <c r="F23" i="1" s="1"/>
  <c r="F19" i="1"/>
  <c r="F20" i="1" s="1"/>
  <c r="F18" i="1"/>
  <c r="F17" i="1"/>
  <c r="F16" i="1"/>
  <c r="F15" i="1"/>
  <c r="F12" i="1"/>
  <c r="F11" i="1"/>
  <c r="F13" i="1" s="1"/>
  <c r="F242" i="1" l="1"/>
  <c r="F248" i="1" l="1"/>
  <c r="F249" i="1" s="1"/>
  <c r="F246" i="1"/>
  <c r="F247" i="1" s="1"/>
  <c r="F245" i="1"/>
  <c r="F244" i="1"/>
  <c r="F24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Luisa Andrea Carranza</author>
  </authors>
  <commentList>
    <comment ref="F79" authorId="0" shapeId="0" xr:uid="{945EB389-9DEC-4D2C-BC73-FC34E2814343}">
      <text>
        <r>
          <rPr>
            <b/>
            <sz val="9"/>
            <color indexed="81"/>
            <rFont val="Tahoma"/>
            <family val="2"/>
          </rPr>
          <t xml:space="preserve">REVISAR LOS FLEXOMETROS
</t>
        </r>
      </text>
    </comment>
    <comment ref="F83" authorId="0" shapeId="0" xr:uid="{D7721FDF-2F19-4AD4-9BAA-E8CD98FACF19}">
      <text>
        <r>
          <rPr>
            <b/>
            <sz val="9"/>
            <color indexed="81"/>
            <rFont val="Tahoma"/>
            <family val="2"/>
          </rPr>
          <t xml:space="preserve">REVISAR LAS MANGUERAS
</t>
        </r>
      </text>
    </comment>
  </commentList>
</comments>
</file>

<file path=xl/sharedStrings.xml><?xml version="1.0" encoding="utf-8"?>
<sst xmlns="http://schemas.openxmlformats.org/spreadsheetml/2006/main" count="554" uniqueCount="401">
  <si>
    <t>REPÚBLICA DE COLOMBIA</t>
  </si>
  <si>
    <t>CORPORTACIÓN DE TURISMO DE CARTAGENA</t>
  </si>
  <si>
    <t>MANTENIMIENTO A LA INFRAESTRUCUTURA GENERAL DEL MUELLE LA BODEGUITA UBICADO EN LA AVENIDA BLAS DE LEZO – CARTAGENA DE INDIAS DEL DEPARTAMENTO DE BOLÍVAR.</t>
  </si>
  <si>
    <t>PRESUPUESTO OFICIAL DE CANTIDADES Y PRECIOS</t>
  </si>
  <si>
    <t>ÍTEM</t>
  </si>
  <si>
    <t>DESCRIPCIÓN</t>
  </si>
  <si>
    <t>UNIDAD</t>
  </si>
  <si>
    <t>CANT</t>
  </si>
  <si>
    <t>V/UNITARIO</t>
  </si>
  <si>
    <t>V/TOTAL</t>
  </si>
  <si>
    <t>SEC 1. Mantenimiento Impermeabilización con malla asfáltica</t>
  </si>
  <si>
    <t>1.1</t>
  </si>
  <si>
    <t>Impermeabilización con malla asfáltica taquilla de recaudo 6-10 (incluye pintura reflectiva)</t>
  </si>
  <si>
    <t>m²</t>
  </si>
  <si>
    <t>1.2</t>
  </si>
  <si>
    <t>Taquillas de recaudo 6-10, aplicación de pintura reflectiva tipo alumol, revisión y pega de los traslapos.</t>
  </si>
  <si>
    <t>SUB. TOTAL SEC. 1</t>
  </si>
  <si>
    <t>SEC 2. Pintura para exterior vinilo premium experta en exteriores de alta durabilidad y máxima resistencia a la suciedad y a los hongos o esmalte para fachadas, pintura acrílica diluirle con agua. Para ambientes exteriores. Acabado. Incluye resane, lijado y raspado donde requiera.</t>
  </si>
  <si>
    <t>2.1</t>
  </si>
  <si>
    <t>Taquillas operadores</t>
  </si>
  <si>
    <t>2.2</t>
  </si>
  <si>
    <t>Locales</t>
  </si>
  <si>
    <t>2.3</t>
  </si>
  <si>
    <t>Taquillas de recaudo (turistas incluye lijado, raspado y estucado, zona insular, embarcaciones mayores)</t>
  </si>
  <si>
    <t>2.4</t>
  </si>
  <si>
    <t>Oficinas exterior</t>
  </si>
  <si>
    <t>2.5</t>
  </si>
  <si>
    <t>Oficinas interior</t>
  </si>
  <si>
    <t>SUB. TOTAL SEC. 2</t>
  </si>
  <si>
    <t>SEC 3. Pintura puertas taquillas</t>
  </si>
  <si>
    <t>3.1</t>
  </si>
  <si>
    <t>Pintura esmalte sintético blanco marcos de puertas taquillas operadores y de recaudo</t>
  </si>
  <si>
    <t>und</t>
  </si>
  <si>
    <t>SUB. TOTAL SEC. 3</t>
  </si>
  <si>
    <t>SEC 4. Mantenimiento de muros perimetrales</t>
  </si>
  <si>
    <t>4.1</t>
  </si>
  <si>
    <t>Pintura para exterior vinilo premium experta en exteriores, pintura acrílica diluible en agua, Para ambientes exteriores. Acabado mate.</t>
  </si>
  <si>
    <t>4.2</t>
  </si>
  <si>
    <t xml:space="preserve">Rehabilitación sección muro perimetral, incluye demolición y cambio de acero si lo requiere, inhibidor de corrosión y reparación de concreto o mortero estructural. </t>
  </si>
  <si>
    <t>ml</t>
  </si>
  <si>
    <t>4.3</t>
  </si>
  <si>
    <t>Desmonte y montaje de vidrios</t>
  </si>
  <si>
    <t>SUB. TOTAL SEC. 4</t>
  </si>
  <si>
    <t>SEC 5. Defensas temporales</t>
  </si>
  <si>
    <t>5.1</t>
  </si>
  <si>
    <t>Compraventa e instalación de cabo de 10cm de diámetro</t>
  </si>
  <si>
    <t>5.2</t>
  </si>
  <si>
    <t xml:space="preserve">Rehabilitación sección vigas perimetrales del muelle, incluye escapote y reparación de concreto o mortero estructural. </t>
  </si>
  <si>
    <t>SUB. TOTAL SEC. 5</t>
  </si>
  <si>
    <t xml:space="preserve"> SEC 6. Pintura de señalización longitudinal con pintura reflectiva amarilla</t>
  </si>
  <si>
    <t>6.1</t>
  </si>
  <si>
    <t>Muelle, tramo de embarcaciones mayores, entrada de turistas, personal y espacio público.</t>
  </si>
  <si>
    <t>6.2</t>
  </si>
  <si>
    <t xml:space="preserve">
Demarcación entrada de turistas Puerta 1 (espesor 15 cm)
</t>
  </si>
  <si>
    <t>6.3</t>
  </si>
  <si>
    <t xml:space="preserve">
Demarcación linea espacio público (espesor 15 cm)
</t>
  </si>
  <si>
    <t>6.4</t>
  </si>
  <si>
    <t>Demarcación linea entrada puerta 2 (espesor 15 cm)</t>
  </si>
  <si>
    <t>6.5</t>
  </si>
  <si>
    <t>Replantillado y escarificacion de pasarela entrada Puerta 1, inlcuye pintura de señalizacion.</t>
  </si>
  <si>
    <t>6.6</t>
  </si>
  <si>
    <t>Replantillado y escarificacion de torniquetes entrada 1, inlcuye pintura de señalización.</t>
  </si>
  <si>
    <t>6.7</t>
  </si>
  <si>
    <t>Demarcación linea entrada 4 y 5 (espesor 15 cms)</t>
  </si>
  <si>
    <t>SUB. TOTAL SEC. 6</t>
  </si>
  <si>
    <t>SEC 7. Amarres de muelle</t>
  </si>
  <si>
    <t xml:space="preserve"> MUELLE ALTO</t>
  </si>
  <si>
    <t>7.1</t>
  </si>
  <si>
    <t>Mantenimiento de cornamusas en bronce incluye pulida.</t>
  </si>
  <si>
    <t>7.2</t>
  </si>
  <si>
    <t>Compraventa e instalación de bitas grandes en hierro.</t>
  </si>
  <si>
    <t>7.3</t>
  </si>
  <si>
    <t>Mantenimiento y pintura poliamida, esmalte sintético gris de bitas grandes en hierro (Raqueteada).</t>
  </si>
  <si>
    <t>7.4</t>
  </si>
  <si>
    <t>Compraventa e instalación de defensa tipo cono “D” referencia DB 125 ó DB 156 ó en “V” referencia CN 1800, incluye desmonte de proteccion existente.</t>
  </si>
  <si>
    <t xml:space="preserve"> MUELLE BAJO</t>
  </si>
  <si>
    <t>7.5</t>
  </si>
  <si>
    <t>Mantenimiento y  pintura poliamida, esmalte sintético gris de bitas pequeñas en hierro redondas (Raqueteada).</t>
  </si>
  <si>
    <t>7.6</t>
  </si>
  <si>
    <t>Mantenimiento y  pintura poliamida, esmalte sintético gris de cornamusa en hierro (Raqueteada).</t>
  </si>
  <si>
    <t>7.7</t>
  </si>
  <si>
    <t>Mantenimiento y  pintura poliamida, esmalte sintético gris de bitas grandes en hierro (Raqueteada).</t>
  </si>
  <si>
    <t>SUB. TOTAL SEC. 7</t>
  </si>
  <si>
    <t>SEC 8. Muelle alto, área ubicada frente a la zona de atraque de embarcaciones mayores</t>
  </si>
  <si>
    <t>8.1</t>
  </si>
  <si>
    <t>PLANTILLA EN CONCRETO 21 Mpa (3000 PSI), E=0.10MT ESTAMPADO TIPO PIEDRA CON MALLA ELECTROSOLDADA, INCLUYE DEMOLICION DE ADOQUINES EXISTENTES.</t>
  </si>
  <si>
    <t>8.2</t>
  </si>
  <si>
    <t>Compraventa e instalacion de cerramiento de seguridad en rejas tipo FLOR de 2m x 1m</t>
  </si>
  <si>
    <t>SUB. TOTAL SEC. 8</t>
  </si>
  <si>
    <t xml:space="preserve">SEC 9. Rampa </t>
  </si>
  <si>
    <t>9.1</t>
  </si>
  <si>
    <t>Obra civil para construcción de rampa sector muelle de alto de 5,2 m lineales.</t>
  </si>
  <si>
    <t>9.2</t>
  </si>
  <si>
    <t>Obra civil para construcción de rampa sector muelle bajo de 12,3 m lineales.</t>
  </si>
  <si>
    <t>SUB. TOTAL SEC. 9</t>
  </si>
  <si>
    <t xml:space="preserve">SEC 10. Separadores para espigones </t>
  </si>
  <si>
    <t>10.1</t>
  </si>
  <si>
    <t>Instalacion de separadores de espigones parales en PVC, incluye pernos.</t>
  </si>
  <si>
    <t>SUB. TOTAL SEC. 10</t>
  </si>
  <si>
    <t>SEC 11. Mantenimiento pintura y anticorrosivo bolardos</t>
  </si>
  <si>
    <t>11.1</t>
  </si>
  <si>
    <t>Mantenimiento pintura y anticorrosivo bolardos.</t>
  </si>
  <si>
    <t>SUB. TOTAL SEC. 11</t>
  </si>
  <si>
    <t>SEC 12. Mantenimiento y pintura anticorrosivo postes de iluminación</t>
  </si>
  <si>
    <t>12.1</t>
  </si>
  <si>
    <t>Mantenimiento de postes de luminarias en muelle bajo y alto, incluye raspado, aplicación de epoxico y pintura en esmalte para acabado final.</t>
  </si>
  <si>
    <t>12.2</t>
  </si>
  <si>
    <t>Reparación de dados en concreto para base de luminarias, incluye pintura según referencia.</t>
  </si>
  <si>
    <t>12.3</t>
  </si>
  <si>
    <t>Mantenimiento de postes para camarás de seguridad en muelle alto, incluye raspado, aplicación de epoxico y pintura en esmalte para acabado final.</t>
  </si>
  <si>
    <t>SUB. TOTAL SEC. 12</t>
  </si>
  <si>
    <t>SEC 13. Reemplazo tapete pisos caja de recaudo</t>
  </si>
  <si>
    <t>13.1</t>
  </si>
  <si>
    <t>Reemplazo tapete taquilla recaudo</t>
  </si>
  <si>
    <t>SUB. TOTAL SEC. 13</t>
  </si>
  <si>
    <t>SEC 14. Oficinas 2 piso</t>
  </si>
  <si>
    <t>14.1</t>
  </si>
  <si>
    <t>Mantenimiento de barandas y escaleras 2 piso, incluye raspado, lijado y pintura poliamida, esmalte sintético.</t>
  </si>
  <si>
    <t>gl</t>
  </si>
  <si>
    <t>SUB. TOTAL SEC. 14</t>
  </si>
  <si>
    <t>SEC 15. Adecuación de baños</t>
  </si>
  <si>
    <t>15.1</t>
  </si>
  <si>
    <t>Desmonte, compraventa e instalación de fluxómetro inodoros baños damas, hombres, personal de mantenimiento y nativos</t>
  </si>
  <si>
    <t>15.2</t>
  </si>
  <si>
    <t>Compraventa de fluxómetro inodoros para baños para stock</t>
  </si>
  <si>
    <t>15.3</t>
  </si>
  <si>
    <t>Pintura del área total (interior y exterior) para baños lavable. Incluye raspada y resane.</t>
  </si>
  <si>
    <t>15.4</t>
  </si>
  <si>
    <t>15.5</t>
  </si>
  <si>
    <t>Compraventa de mangueras para lavamanos para stock</t>
  </si>
  <si>
    <t>15.6</t>
  </si>
  <si>
    <t>Compraventa de push completo para orinal baños nativos incluye demolición y reparación del área afectada</t>
  </si>
  <si>
    <t>15.7</t>
  </si>
  <si>
    <t>Sellado de push orinales baños hombre</t>
  </si>
  <si>
    <t>15.8</t>
  </si>
  <si>
    <t>Reparación de rejilla bajante baños hombres incluye resane en zona afectada</t>
  </si>
  <si>
    <t>15.9</t>
  </si>
  <si>
    <t>Grifería completa Anti-Bandallica para lavamanos baños nativos, hombres y mujeres.</t>
  </si>
  <si>
    <t>15.10</t>
  </si>
  <si>
    <t>Compraventa e instalación fluxómetro orinal  baños personal de mantenimiento.</t>
  </si>
  <si>
    <t>15.11</t>
  </si>
  <si>
    <t>Compraventa e instalación de push para lavamanos baños hombres y damas.</t>
  </si>
  <si>
    <t>15.12</t>
  </si>
  <si>
    <t>Compraventa e instalación de puertas en acero cold rolled de (79,5 cm X 185cm)  baños turistas incluye bisagras, tornillos y montaje donde se requiera.</t>
  </si>
  <si>
    <t>15.13</t>
  </si>
  <si>
    <t>Mantenimiento y pintura de puerta en aluminio de cuarto de bombas. Incluye cerradura.</t>
  </si>
  <si>
    <t>15.14</t>
  </si>
  <si>
    <t>Arreglo y ajuste de perfil metálico Lavapiés baños hombre.</t>
  </si>
  <si>
    <t>15.15</t>
  </si>
  <si>
    <t>Tapas registro de 15x15 llave de paso baños de hombres, damas, nativo y personal de mantenimiento.</t>
  </si>
  <si>
    <t>15.16</t>
  </si>
  <si>
    <t>Tapas registro de 20x20 llave de paso baños de hombres, damas, nativo y personal de mantenimiento.</t>
  </si>
  <si>
    <t>15.17</t>
  </si>
  <si>
    <t>Compraventa de asiento sanitario para baños.</t>
  </si>
  <si>
    <t>15.18</t>
  </si>
  <si>
    <t>Limpieza final de obra de baños en general, incluye limpieza de juntas, mesones y baldosas y destape de cañerías.</t>
  </si>
  <si>
    <t>15.19</t>
  </si>
  <si>
    <t>Replantillado y escarificación de rampla discapacitado incluye demarcación, pintura y resanes.</t>
  </si>
  <si>
    <t>15.20</t>
  </si>
  <si>
    <t>Baranda en acero inoxidable de 1 metro de alto y 11,13 metros lineales para rampla discapacitado ubicado en los baños turistas.</t>
  </si>
  <si>
    <t>15.21</t>
  </si>
  <si>
    <t>Instalacion de baños portatiles</t>
  </si>
  <si>
    <t>DIA</t>
  </si>
  <si>
    <t>15.22</t>
  </si>
  <si>
    <t>Rejillas para sifones en aluminio</t>
  </si>
  <si>
    <t>15.23</t>
  </si>
  <si>
    <t>Compraventa e instalación orinal completo</t>
  </si>
  <si>
    <t>15.24</t>
  </si>
  <si>
    <t>Compra venta e instalacion de Lavamanos en baños de mujeres - oficinas</t>
  </si>
  <si>
    <t>15.25</t>
  </si>
  <si>
    <t>Compra venta e instalacion de PVC divisorio en  baños de mujeres -oficinas</t>
  </si>
  <si>
    <t>SUB. TOTAL SEC. 15</t>
  </si>
  <si>
    <t>16. Cerramiento con malla modular perimetral</t>
  </si>
  <si>
    <t>16.1</t>
  </si>
  <si>
    <t>Compraventa e instalación de mallas modulares de alta solidez y durabilidad en hierro galvanizado con tratamiento de planificación al horno para protección de intemperie de 15 m de largo x 2 m de alto, instalado sobre muro. Incluye puerta de acceso de 1,20 x 2,60 m.</t>
  </si>
  <si>
    <t>16.2</t>
  </si>
  <si>
    <t>Demolición y construcción de muro base para instalacion de malla modular.</t>
  </si>
  <si>
    <t>SUB. TOTAL SEC. 16</t>
  </si>
  <si>
    <t>SEC 17. Adecuación de área de cafetería</t>
  </si>
  <si>
    <t>17.1</t>
  </si>
  <si>
    <t>Compraventa de mesón en madera cepillada y pulida y con un excelente acabado de 14,62 m x 45 cm de ancho y 5 cm de espesor. Incluye preservador de madera, sellador y pintura.</t>
  </si>
  <si>
    <t>17.2</t>
  </si>
  <si>
    <t>COMPRAVENTE E INSTALACION DE  CUBIERTA EN LÁMINA TERMOACÚSTICA INCLUYECABALLETE Y ACCESORIOS</t>
  </si>
  <si>
    <t>17.3</t>
  </si>
  <si>
    <t>Demolición cerámica existente</t>
  </si>
  <si>
    <t>17.4</t>
  </si>
  <si>
    <t>Compraventa e instalación cerámica para piso estilo madera uso exterior Deck sucupira ADZ 60,3x60,3 Café o similar.</t>
  </si>
  <si>
    <t>17.5</t>
  </si>
  <si>
    <t>PEDESTALES DE 1MTS X 1 MTS H=1.20, LONGITUDINALES EN BLOQUE DE 20x20x40, INCLUYE ESTUCO Y PINTURA</t>
  </si>
  <si>
    <t>SUB. TOTAL SEC. 17</t>
  </si>
  <si>
    <t>SEC 18. Taquillas recaudo ingreso a muelle</t>
  </si>
  <si>
    <t>18.1</t>
  </si>
  <si>
    <t>Adecuación taquilla de recaudo 1 y 2 muelle incluye resane, estuco, y cambio de superboard con pendiente de desague, pintura exterior vinilo tipo 1.</t>
  </si>
  <si>
    <t>SUB. TOTAL SEC. 18</t>
  </si>
  <si>
    <t>SEC 19. Nueva zona comercial contiguo a la zona de cajero automático</t>
  </si>
  <si>
    <t>19.1</t>
  </si>
  <si>
    <t>Demolicion, incluye enchape y estructuras.</t>
  </si>
  <si>
    <t>19.2</t>
  </si>
  <si>
    <t>Desmonte de cubierta existente.</t>
  </si>
  <si>
    <t>19.3</t>
  </si>
  <si>
    <t>Adecuacion de tuberia existente.</t>
  </si>
  <si>
    <t>19.4</t>
  </si>
  <si>
    <t>Pintura del área total (interior y exterior). Incluye raspada y resane.</t>
  </si>
  <si>
    <t>19.5</t>
  </si>
  <si>
    <t>Estuco del area total (interior).</t>
  </si>
  <si>
    <t>19.6</t>
  </si>
  <si>
    <t>Plantilla en concreto e=5cm.</t>
  </si>
  <si>
    <t>19.7</t>
  </si>
  <si>
    <t>Compraventa e instalación Cerámico Budapest Gris Cara Única 60x60cm .</t>
  </si>
  <si>
    <t>19.8</t>
  </si>
  <si>
    <t>Compraventa e instalación de tablero electrico 18 CTOS, 4H, 120/240V, Con puerta y cerradura, Incluye bracker monopolar emchufable. A todo costo.</t>
  </si>
  <si>
    <t>19.9</t>
  </si>
  <si>
    <t>Compraventa de puerta en aluminio (90cm *2.10).</t>
  </si>
  <si>
    <t>19.10</t>
  </si>
  <si>
    <t>Compraventa de ventana en aluminio (60cm x 1,10)</t>
  </si>
  <si>
    <t>GLO</t>
  </si>
  <si>
    <t>19.11</t>
  </si>
  <si>
    <t>Cielo razo en DRYWAL INCLUYE ESTRUCTURA DE SOPORTE Y PINTURA A 3 MANOS Y LAMPARAS</t>
  </si>
  <si>
    <t>19.12</t>
  </si>
  <si>
    <t>Compraventa CUBIERTA TRANSPARENTE EN TEJA DE
POLICARBONATO PENT. 22%</t>
  </si>
  <si>
    <t>19.13</t>
  </si>
  <si>
    <t>SALIDA PARA INTERRUPTOR DOBLE Y TOMACORRIENTE 15 AMP</t>
  </si>
  <si>
    <t>SUB. TOTAL SEC. 19</t>
  </si>
  <si>
    <t>SEC 20. Porta documentos</t>
  </si>
  <si>
    <t>20.1</t>
  </si>
  <si>
    <t>Compraventa e instalación de porta documentos para acceso puerta 2, control de ingreso vigilancia con logo corporativo con medida de 50x50 en acrílico</t>
  </si>
  <si>
    <t>SUB. TOTAL SEC. 20</t>
  </si>
  <si>
    <t>SEC 21. Muro jardín interno</t>
  </si>
  <si>
    <t>21.1</t>
  </si>
  <si>
    <t>Retiro de tableta de gres</t>
  </si>
  <si>
    <t>21.2</t>
  </si>
  <si>
    <t>Demolición pañete existente</t>
  </si>
  <si>
    <t>21.3</t>
  </si>
  <si>
    <t>Aplicación de pañete impermeabilizado.</t>
  </si>
  <si>
    <t>21.4</t>
  </si>
  <si>
    <t>Estuco y pintura para exterior según referencia.</t>
  </si>
  <si>
    <t>SUB. TOTAL SEC. 21</t>
  </si>
  <si>
    <t>SEC 22. Cuarto de mantenimiento</t>
  </si>
  <si>
    <t>22.1</t>
  </si>
  <si>
    <t>Intervención cuarto de mantenimiento que incluya pintura de paredes, cambio de baldosa en cerámica para exterior y tráfico pesado (incluye desmonte baldosa vieja e instalación nueva a todo costo) y baldosa para pared, ambos en tonos deck madera, cambio de toma y adecuación eléctrica, adecuación de puerta que incluya lamina y cerradura.</t>
  </si>
  <si>
    <t>22.2</t>
  </si>
  <si>
    <t>Compraventa e instalación de PUERTA EN ALUMINIO DE 1 MTS X 2.2 m INCLUYE MARCO Y CERRADURA DE SOBREPONER</t>
  </si>
  <si>
    <t>22.3</t>
  </si>
  <si>
    <t>PLANTILLA EN CONCRETO 21 Mpa (3000 PSI), E= 0.10MT INCLUYE MALLA ELECTROSOLDADA Y PLASTICO.</t>
  </si>
  <si>
    <t>22.4</t>
  </si>
  <si>
    <t>Compraventa e instalación Piso Porcelanico Crystal Beige 60x60cm</t>
  </si>
  <si>
    <t>SUB. TOTAL SEC. 22</t>
  </si>
  <si>
    <t>SEC 23. Puerta No.1</t>
  </si>
  <si>
    <t>23.1</t>
  </si>
  <si>
    <t>Mantenimiento de estructura metalica y cambio de policarbonato( 15 m x 8,5 m ) en zona de sombra de Puerta 1, Incluye pintado en pintura poliamídica y esmalte sintético gris..</t>
  </si>
  <si>
    <t>23.2</t>
  </si>
  <si>
    <t>Compraventa e instalación de cerradura o versea para puerta corrediza incluye cambio de rodaja Ref. 70-38.</t>
  </si>
  <si>
    <t>SUB. TOTAL SEC. 23</t>
  </si>
  <si>
    <t>SEC 24. Puerta No.2</t>
  </si>
  <si>
    <t>24.1</t>
  </si>
  <si>
    <t>Mantenimiento de estructura metalica y cambio de policarbonato en zona de sombra de Puerta 2, Incluye pintado en pintura poliamídica y esmalte sintético gris.</t>
  </si>
  <si>
    <t>24.2</t>
  </si>
  <si>
    <t>Compraventa e instalación de cerradura llave mariposa.</t>
  </si>
  <si>
    <t>SUB. TOTAL SEC. 24</t>
  </si>
  <si>
    <t>SEC SEC 25. Puerta No.3</t>
  </si>
  <si>
    <t>25.1</t>
  </si>
  <si>
    <t>Replantillado y escarificación de rampa discapacitado ingreso puerta 3 incluye demarcación, pintura y resanes. (1,20m x 1,60m)</t>
  </si>
  <si>
    <t>25.2</t>
  </si>
  <si>
    <t xml:space="preserve">Compraventa e instalación de cerradura llave mariposa. </t>
  </si>
  <si>
    <t>SUB. TOTAL SEC. 25</t>
  </si>
  <si>
    <t>SEC 26. Puerta No.4</t>
  </si>
  <si>
    <t>26.1</t>
  </si>
  <si>
    <t>Mantenimiento de estructura metalica y cambio de policarbonato( 6,5 m x 6 m ) en zona de sombra de  Puerta 4, Incluye pintado en pintura poliamídica y esmalte sintético gris.</t>
  </si>
  <si>
    <t>26.2</t>
  </si>
  <si>
    <t>SUB. TOTAL SEC. 26</t>
  </si>
  <si>
    <t>SEC 27. Puerta No.5</t>
  </si>
  <si>
    <t>27.1</t>
  </si>
  <si>
    <t>Replantillado y escarificación de rampa discapacitado puerta 5 incluye demarcación, pintura y resanes. (2,30m x 17,4m).</t>
  </si>
  <si>
    <t>SUB. TOTAL SEC. 27</t>
  </si>
  <si>
    <t>SEC 28. Puerta No.6</t>
  </si>
  <si>
    <t>28.1</t>
  </si>
  <si>
    <t>Compraventa cambio de cerradura de sobre poner puerta 6 incluye tornillería de anclaje en acero inoxidable.</t>
  </si>
  <si>
    <t>SUB. TOTAL SEC. 28</t>
  </si>
  <si>
    <t>29. Techo sombra control de acceso puerta No.1</t>
  </si>
  <si>
    <t>29.1</t>
  </si>
  <si>
    <t>Mantenimiento de estructura metalica y cambio de policarbonato en zona de sombra de control de acceso Puerta 1, Incluye pintado en pintura poliamídica y esmalte sintético gris.</t>
  </si>
  <si>
    <t>SUB. TOTAL SEC. 29</t>
  </si>
  <si>
    <t>SEC 30. Techo sombra taquilla de la 1 a la 10</t>
  </si>
  <si>
    <t>30.1</t>
  </si>
  <si>
    <t>Mantenimiento de estructura metalica y cambio de policarbonato( 8,5 m x 1,90 m  ) en zona de sombra de Taquilla de la 1 - 10, Incluye pintado en pintura poliamídica y esmalte sintético gris.</t>
  </si>
  <si>
    <t>SUB. TOTAL SEC. 30</t>
  </si>
  <si>
    <t>SEC 31. Techo sombra boutique</t>
  </si>
  <si>
    <t>31.1</t>
  </si>
  <si>
    <t xml:space="preserve">Mantenimiento de estructura metalica y cambio de policarbonato(  6,10 m x 1,90 m.  ) en zona de sombra de Boutique, Incluye pintado en pintura poliamídica y esmalte sintético gris. </t>
  </si>
  <si>
    <t>SUB. TOTAL SEC. 31</t>
  </si>
  <si>
    <t>SEC 32. Techo sombra CAT</t>
  </si>
  <si>
    <t>32.1</t>
  </si>
  <si>
    <t xml:space="preserve">Mantenimiento de estructura metalica y cambio de policarbonato(  6,10 m x 1,90 m.  ) en zona de sombra de Boutique, Incluye pintado en pintura poliamídica y esmalte sintético gris.  </t>
  </si>
  <si>
    <t>SUB. TOTAL SEC. 32</t>
  </si>
  <si>
    <t>SEC 33. Techo sombra contabilidad y contraloría</t>
  </si>
  <si>
    <t>33.1</t>
  </si>
  <si>
    <t xml:space="preserve">Mantenimiento de estructura metalica y cambio de policarbonato(  6,10 m x 1,90 m. ) en zona de sombra de Local contabilidad y contraloria, Incluye pintado en pintura poliamídica y esmalte sintético gris. </t>
  </si>
  <si>
    <t>SUB. TOTAL SEC. 33</t>
  </si>
  <si>
    <t>SEC 34. Cambio de fachada edificio CORPOTURISMO</t>
  </si>
  <si>
    <t>34.1</t>
  </si>
  <si>
    <t>Demolición de enchape a una altura de 10 MTS.</t>
  </si>
  <si>
    <t>34.2</t>
  </si>
  <si>
    <t>Nivelacion de Base</t>
  </si>
  <si>
    <t>34.3</t>
  </si>
  <si>
    <t xml:space="preserve">ENCOROSE EN MORTERO 1:3 </t>
  </si>
  <si>
    <t>34.4</t>
  </si>
  <si>
    <t>Aplicación producto Sika impermur para mejorproteccion de humedad.</t>
  </si>
  <si>
    <t>34.5</t>
  </si>
  <si>
    <t>Estuco plastico de muro</t>
  </si>
  <si>
    <t>34.6</t>
  </si>
  <si>
    <t>Pintura muro en koraza exterior premium según color referncia.</t>
  </si>
  <si>
    <t>SUB. TOTAL SEC. 34</t>
  </si>
  <si>
    <t>SEC 35. Escalera tipo gato</t>
  </si>
  <si>
    <t>35.1</t>
  </si>
  <si>
    <t>Mantenimiento de escalera tipo gato con normativa vigente para acceso a asotea, incluye desmonte y montaje.</t>
  </si>
  <si>
    <t>SUB. TOTAL SEC. 35</t>
  </si>
  <si>
    <t>SEC 36. Compraventa e instalación de vidrios en general</t>
  </si>
  <si>
    <t>36.1</t>
  </si>
  <si>
    <r>
      <rPr>
        <b/>
        <sz val="11"/>
        <color rgb="FF000000"/>
        <rFont val="Century Gothic"/>
        <family val="2"/>
      </rPr>
      <t xml:space="preserve">Oficina supervisor de muelle: </t>
    </r>
    <r>
      <rPr>
        <sz val="11"/>
        <color rgb="FF000000"/>
        <rFont val="Century Gothic"/>
        <family val="2"/>
      </rPr>
      <t xml:space="preserve">Compraventa e instalación de vidrios crudos en 5mm de </t>
    </r>
    <r>
      <rPr>
        <b/>
        <sz val="11"/>
        <color rgb="FF000000"/>
        <rFont val="Century Gothic"/>
        <family val="2"/>
      </rPr>
      <t>61 cm x 1,90 m.</t>
    </r>
  </si>
  <si>
    <t>36.2</t>
  </si>
  <si>
    <r>
      <rPr>
        <b/>
        <sz val="11"/>
        <color rgb="FF000000"/>
        <rFont val="Century Gothic"/>
        <family val="2"/>
      </rPr>
      <t xml:space="preserve">Oficina supervisor de muelle: </t>
    </r>
    <r>
      <rPr>
        <sz val="11"/>
        <color rgb="FF000000"/>
        <rFont val="Century Gothic"/>
        <family val="2"/>
      </rPr>
      <t xml:space="preserve">Compraventa e instalación de vidrios crudos en 5mm de </t>
    </r>
    <r>
      <rPr>
        <b/>
        <sz val="11"/>
        <color rgb="FF000000"/>
        <rFont val="Century Gothic"/>
        <family val="2"/>
      </rPr>
      <t>62,5 x 38,5 cm.</t>
    </r>
  </si>
  <si>
    <t>36.3</t>
  </si>
  <si>
    <r>
      <rPr>
        <b/>
        <sz val="11"/>
        <color rgb="FF000000"/>
        <rFont val="Century Gothic"/>
        <family val="2"/>
      </rPr>
      <t xml:space="preserve">Entrada recepción muelle: </t>
    </r>
    <r>
      <rPr>
        <sz val="11"/>
        <color rgb="FF000000"/>
        <rFont val="Century Gothic"/>
        <family val="2"/>
      </rPr>
      <t xml:space="preserve">Compraventa e instalación de vidrios crudos en 5mm de </t>
    </r>
    <r>
      <rPr>
        <b/>
        <sz val="11"/>
        <color rgb="FF000000"/>
        <rFont val="Century Gothic"/>
        <family val="2"/>
      </rPr>
      <t>47,5 x 98 cm.</t>
    </r>
  </si>
  <si>
    <t>36.4</t>
  </si>
  <si>
    <r>
      <rPr>
        <b/>
        <sz val="11"/>
        <color rgb="FF000000"/>
        <rFont val="Century Gothic"/>
        <family val="2"/>
      </rPr>
      <t xml:space="preserve">Entrada recepción 2 piso: </t>
    </r>
    <r>
      <rPr>
        <sz val="11"/>
        <color rgb="FF000000"/>
        <rFont val="Century Gothic"/>
        <family val="2"/>
      </rPr>
      <t xml:space="preserve">  Compraventa e instalación de vidrios crudos en 5mm de  </t>
    </r>
    <r>
      <rPr>
        <b/>
        <sz val="11"/>
        <color rgb="FF000000"/>
        <rFont val="Century Gothic"/>
        <family val="2"/>
      </rPr>
      <t>1,13 x 2,22 m. (INCLUYE LOGO).</t>
    </r>
  </si>
  <si>
    <t>36.5</t>
  </si>
  <si>
    <r>
      <rPr>
        <b/>
        <sz val="11"/>
        <color rgb="FF000000"/>
        <rFont val="Century Gothic"/>
        <family val="2"/>
      </rPr>
      <t>Fachada 2 piso</t>
    </r>
    <r>
      <rPr>
        <sz val="11"/>
        <color rgb="FF000000"/>
        <rFont val="Century Gothic"/>
        <family val="2"/>
      </rPr>
      <t>: Compraventa e instalación en vidrio curvo semi-templado 6mm color bronce para fachada 2° piso 1,50 x 1,30 m.</t>
    </r>
  </si>
  <si>
    <t>36.6</t>
  </si>
  <si>
    <r>
      <rPr>
        <b/>
        <sz val="11"/>
        <color rgb="FF000000"/>
        <rFont val="Century Gothic"/>
        <family val="2"/>
      </rPr>
      <t>Baños piso 1</t>
    </r>
    <r>
      <rPr>
        <sz val="11"/>
        <color rgb="FF000000"/>
        <rFont val="Century Gothic"/>
        <family val="2"/>
      </rPr>
      <t xml:space="preserve">: Compraventa e instalación de espejos cristal tipo flotantes  de </t>
    </r>
    <r>
      <rPr>
        <b/>
        <sz val="11"/>
        <color rgb="FF000000"/>
        <rFont val="Century Gothic"/>
        <family val="2"/>
      </rPr>
      <t>1,20 m x 60 cm.</t>
    </r>
  </si>
  <si>
    <t>36.7</t>
  </si>
  <si>
    <r>
      <rPr>
        <b/>
        <sz val="11"/>
        <color rgb="FF000000"/>
        <rFont val="Century Gothic"/>
        <family val="2"/>
      </rPr>
      <t>Baños piso 2</t>
    </r>
    <r>
      <rPr>
        <sz val="11"/>
        <color rgb="FF000000"/>
        <rFont val="Century Gothic"/>
        <family val="2"/>
      </rPr>
      <t xml:space="preserve">: Compraventa e instalación de espejos cristal tipo flotantes  de </t>
    </r>
    <r>
      <rPr>
        <b/>
        <sz val="11"/>
        <color rgb="FF000000"/>
        <rFont val="Century Gothic"/>
        <family val="2"/>
      </rPr>
      <t>50 x 70 cm.</t>
    </r>
  </si>
  <si>
    <t>36.8</t>
  </si>
  <si>
    <r>
      <rPr>
        <b/>
        <sz val="11"/>
        <color rgb="FF000000"/>
        <rFont val="Century Gothic"/>
        <family val="2"/>
      </rPr>
      <t>Fachada piso 1 y oficina de Presidencia:</t>
    </r>
    <r>
      <rPr>
        <sz val="11"/>
        <color rgb="FF000000"/>
        <rFont val="Century Gothic"/>
        <family val="2"/>
      </rPr>
      <t xml:space="preserve"> Compraventa e instalación de película de protección solar 80% nano cerámico con rechazo de rayos ultravioletas e infrarrojo.</t>
    </r>
  </si>
  <si>
    <t>36.9</t>
  </si>
  <si>
    <r>
      <rPr>
        <b/>
        <sz val="11"/>
        <color rgb="FF000000"/>
        <rFont val="Century Gothic"/>
        <family val="2"/>
      </rPr>
      <t>CAT Policía:</t>
    </r>
    <r>
      <rPr>
        <sz val="11"/>
        <color rgb="FF000000"/>
        <rFont val="Century Gothic"/>
        <family val="2"/>
      </rPr>
      <t xml:space="preserve"> Compraventa e instalación de seguro tipo caracol para ventana.</t>
    </r>
  </si>
  <si>
    <t>36.10</t>
  </si>
  <si>
    <t>Servicio de mantenimiento ventana (seguros y rodamientos).</t>
  </si>
  <si>
    <t>36.11</t>
  </si>
  <si>
    <t>Compraventa e instalación de seguros tipo jaguar para ventanas.</t>
  </si>
  <si>
    <t>36.12</t>
  </si>
  <si>
    <r>
      <rPr>
        <b/>
        <sz val="11"/>
        <color rgb="FF000000"/>
        <rFont val="Century Gothic"/>
        <family val="2"/>
      </rPr>
      <t>Taquilla No.5</t>
    </r>
    <r>
      <rPr>
        <sz val="11"/>
        <color rgb="FF000000"/>
        <rFont val="Century Gothic"/>
        <family val="2"/>
      </rPr>
      <t>: Compraventa de de 2 hojas de ventana 99,5 x 25 cm, incluido vidrio e instalación.</t>
    </r>
  </si>
  <si>
    <t>36.13</t>
  </si>
  <si>
    <r>
      <rPr>
        <b/>
        <sz val="11"/>
        <color rgb="FF000000"/>
        <rFont val="Century Gothic"/>
        <family val="2"/>
      </rPr>
      <t xml:space="preserve">Taquillas Cooperativa Nativos: </t>
    </r>
    <r>
      <rPr>
        <sz val="11"/>
        <color rgb="FF000000"/>
        <rFont val="Century Gothic"/>
        <family val="2"/>
      </rPr>
      <t>Compraventa e instalación de cierre pico de loro para las taquillas de ingreso nativos.</t>
    </r>
  </si>
  <si>
    <t>36.14</t>
  </si>
  <si>
    <r>
      <rPr>
        <b/>
        <sz val="11"/>
        <color rgb="FF000000"/>
        <rFont val="Century Gothic"/>
        <family val="2"/>
      </rPr>
      <t>Taquillas Cooperativa Nativos:</t>
    </r>
    <r>
      <rPr>
        <sz val="11"/>
        <color rgb="FF000000"/>
        <rFont val="Century Gothic"/>
        <family val="2"/>
      </rPr>
      <t xml:space="preserve"> Compraventa e instalación de manija para baño.</t>
    </r>
  </si>
  <si>
    <t>36.15</t>
  </si>
  <si>
    <r>
      <rPr>
        <b/>
        <sz val="11"/>
        <color rgb="FF000000"/>
        <rFont val="Century Gothic"/>
        <family val="2"/>
      </rPr>
      <t>Cerramiento perimetral en vidrio planta de tratamiento:</t>
    </r>
    <r>
      <rPr>
        <sz val="11"/>
        <color rgb="FF000000"/>
        <rFont val="Century Gothic"/>
        <family val="2"/>
      </rPr>
      <t xml:space="preserve"> Compraventa e instalación de vidrio templado de 10 mm de 244, 5 x 1. 60 m con perforaciones.</t>
    </r>
  </si>
  <si>
    <t>36.16</t>
  </si>
  <si>
    <r>
      <rPr>
        <b/>
        <sz val="11"/>
        <color rgb="FF000000"/>
        <rFont val="Century Gothic"/>
        <family val="2"/>
      </rPr>
      <t>Puerta No.1:</t>
    </r>
    <r>
      <rPr>
        <sz val="11"/>
        <color rgb="FF000000"/>
        <rFont val="Century Gothic"/>
        <family val="2"/>
      </rPr>
      <t xml:space="preserve"> Compraventa e instalación de riel colgante y rodajas colgante para puerta de ingreso 2,95 m.</t>
    </r>
  </si>
  <si>
    <t>36.17</t>
  </si>
  <si>
    <t>Compraventa e instalcion de vidrios templado de seguridad de 10 mm de espesor bordes pulidos y brillados, instalados con perforaciones de 16mm con las siguientes medidas:
• 1,31 x 1,60m
Nota: Estos serán suministrados según requerimiento de CORPOTURISMO.</t>
  </si>
  <si>
    <t>36.18</t>
  </si>
  <si>
    <t>Compraventa e instalcion de vidrios templado de seguridad de 10 mm de espesor bordes pulidos y brillados, instalados con perforaciones de 16mm con las siguientes medidas:
• 2,30 x 1,75m
Nota: Estos serán suministrados según requerimiento de CORPOTURISMO.</t>
  </si>
  <si>
    <t>SUB. TOTAL SEC. 36</t>
  </si>
  <si>
    <t>SEC 37. Mantenimiento eléctrico general</t>
  </si>
  <si>
    <t>37.1</t>
  </si>
  <si>
    <t>Compraventa e instalación de caja tipo condesa E 0.6X0.6X0.6 con base en concreto y malla electrosoldada para redes electricas TAPA Y FONDO EN CONCRETO DE 2500 PSI REF: 1/4 @0.15 MTS E.A.S. INCLUYE EXCAVACION. A todo costo.</t>
  </si>
  <si>
    <t>37.2</t>
  </si>
  <si>
    <t>Compraventa e instalación de reflectores de 150 watts. Incluye equipos y demás elementos para su instalación.</t>
  </si>
  <si>
    <t>37.3</t>
  </si>
  <si>
    <t>Compraventa e instalación de cable dúplex para audio.</t>
  </si>
  <si>
    <t>m</t>
  </si>
  <si>
    <t>37.4</t>
  </si>
  <si>
    <t>Mantenimiento y reposición de circuito de iluminacion perimetral muelle bajo sector jardines entre locales.</t>
  </si>
  <si>
    <t>37.5</t>
  </si>
  <si>
    <t>Mantenimiento preventivo/correctivo, organización de cableado, mejoramiento de conexiones eléctricas y empalmes de cableado.</t>
  </si>
  <si>
    <t>37.6</t>
  </si>
  <si>
    <t>Normalización de los circuitos eléctricos y cableados de tomacorrientes, luces e interruptor en las taquillas.</t>
  </si>
  <si>
    <t>37.7</t>
  </si>
  <si>
    <t>Compraventa e instalación de acometida para UPS de 10kva.</t>
  </si>
  <si>
    <t>SUB. TOTAL SEC. 37</t>
  </si>
  <si>
    <t>SEC 38. Nueva área comercial y Centro de Atención al Turista CAT</t>
  </si>
  <si>
    <t>38.1</t>
  </si>
  <si>
    <t>LEVANTE DE MURO EN BLOQUE ARENA - CEMENTO (10X20X40) ACOSTADO (4 HILADAS) PARA CONSTRUCCIÓN DE MUROS DIVISORIOS.</t>
  </si>
  <si>
    <t>38.2</t>
  </si>
  <si>
    <t>PAÑETE ALLANADO PARA MUROS EN MORTERO 1:4</t>
  </si>
  <si>
    <t>38.3</t>
  </si>
  <si>
    <t>38.4</t>
  </si>
  <si>
    <t>Pintura muro en koraza interior premium según color referncia.</t>
  </si>
  <si>
    <t>38.5</t>
  </si>
  <si>
    <t>Cielo razo en DRYWAL INCLUYE ESTRUCTURA DE SOPORTE Y PINTURA A 3 MANOS Y LAMPARAS LED</t>
  </si>
  <si>
    <t>38.6</t>
  </si>
  <si>
    <t>38.7</t>
  </si>
  <si>
    <t>38.8</t>
  </si>
  <si>
    <t>38.9</t>
  </si>
  <si>
    <t>Compraventa e instalación DE PUERTA EN ALUMINIO DE 1 MTS X 2.2 MTS INCLUYE MARCO Y CERRADURA DE SOBREPONER</t>
  </si>
  <si>
    <t>SUB. TOTAL SEC. 38</t>
  </si>
  <si>
    <t>SEC 39. Protección y limpieza general</t>
  </si>
  <si>
    <t>39.1</t>
  </si>
  <si>
    <t>Elementos de proteccion y cerramientos provisionales (polisombra, plastico, carton)</t>
  </si>
  <si>
    <t>39.2</t>
  </si>
  <si>
    <t>limpieza final de obra y retiro de material sobrante</t>
  </si>
  <si>
    <t>SUB. TOTAL SEC. 39</t>
  </si>
  <si>
    <t>TOTAL COSTO DIRECTO</t>
  </si>
  <si>
    <t>TOTAL COSTOS INDIRECTOS</t>
  </si>
  <si>
    <t>ADMINISTRACION</t>
  </si>
  <si>
    <t>%</t>
  </si>
  <si>
    <t>IMPREVISTOS</t>
  </si>
  <si>
    <t>UTILIDAD</t>
  </si>
  <si>
    <t>IVA/UTILIDAD</t>
  </si>
  <si>
    <t>COSTO TOTAL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</si>
</sst>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\ #,##0.0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44" fontId="2" fillId="0" borderId="8" xfId="2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vertical="center" wrapText="1"/>
    </xf>
    <xf numFmtId="164" fontId="3" fillId="4" borderId="8" xfId="0" applyNumberFormat="1" applyFont="1" applyFill="1" applyBorder="1" applyAlignment="1">
      <alignment vertical="center"/>
    </xf>
    <xf numFmtId="164" fontId="2" fillId="0" borderId="8" xfId="2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44" fontId="2" fillId="0" borderId="8" xfId="2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4" fontId="2" fillId="0" borderId="8" xfId="0" applyNumberFormat="1" applyFont="1" applyBorder="1" applyAlignment="1">
      <alignment vertical="center"/>
    </xf>
    <xf numFmtId="42" fontId="2" fillId="0" borderId="8" xfId="0" applyNumberFormat="1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44" fontId="2" fillId="0" borderId="8" xfId="2" applyFont="1" applyBorder="1" applyAlignment="1">
      <alignment horizontal="center" vertical="center" wrapText="1"/>
    </xf>
    <xf numFmtId="44" fontId="2" fillId="0" borderId="8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9" fontId="2" fillId="0" borderId="8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3" fillId="0" borderId="9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9" fontId="2" fillId="0" borderId="9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164" fontId="3" fillId="6" borderId="12" xfId="0" applyNumberFormat="1" applyFont="1" applyFill="1" applyBorder="1" applyAlignment="1">
      <alignment vertical="center"/>
    </xf>
    <xf numFmtId="43" fontId="2" fillId="0" borderId="0" xfId="1" applyFont="1" applyAlignment="1">
      <alignment vertical="center"/>
    </xf>
    <xf numFmtId="44" fontId="2" fillId="0" borderId="0" xfId="2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334579</xdr:colOff>
      <xdr:row>0</xdr:row>
      <xdr:rowOff>1</xdr:rowOff>
    </xdr:from>
    <xdr:to>
      <xdr:col>1</xdr:col>
      <xdr:colOff>1752600</xdr:colOff>
      <xdr:row>4</xdr:row>
      <xdr:rowOff>215901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A4CFFF77-040C-4839-B22C-50FB5F9F6F3B}"/>
            </a:ext>
          </a:extLst>
        </xdr:cNvPr>
        <xdr:cNvPicPr/>
      </xdr:nvPicPr>
      <xdr:blipFill>
        <a:blip xmlns:r="http://schemas.openxmlformats.org/officeDocument/2006/relationships" r:embed="rId1"/>
        <a:srcRect l="65771" r="-283"/>
        <a:stretch>
          <a:fillRect/>
        </a:stretch>
      </xdr:blipFill>
      <xdr:spPr>
        <a:xfrm>
          <a:off x="334579" y="1"/>
          <a:ext cx="1818071" cy="92075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2AC8D-09FC-4F9A-AC7A-345B06438077}">
  <dimension ref="A1:G253"/>
  <sheetViews>
    <sheetView tabSelected="1" topLeftCell="A237" workbookViewId="0">
      <selection activeCell="E250" sqref="E250"/>
    </sheetView>
  </sheetViews>
  <sheetFormatPr baseColWidth="10" defaultColWidth="11.453125" defaultRowHeight="13.5" x14ac:dyDescent="0.35"/>
  <cols>
    <col min="1" max="1" width="5.7265625" style="2" customWidth="1"/>
    <col min="2" max="2" width="78.453125" style="2" customWidth="1"/>
    <col min="3" max="3" width="10" style="2" customWidth="1"/>
    <col min="4" max="4" width="7.81640625" style="2" customWidth="1"/>
    <col min="5" max="5" width="18.81640625" style="2" customWidth="1"/>
    <col min="6" max="6" width="22" style="2" customWidth="1"/>
    <col min="7" max="7" width="17.1796875" style="2" bestFit="1" customWidth="1"/>
    <col min="8" max="16384" width="11.453125" style="2"/>
  </cols>
  <sheetData>
    <row r="1" spans="1:6" x14ac:dyDescent="0.35">
      <c r="A1" s="1"/>
      <c r="B1" s="1"/>
      <c r="C1" s="1"/>
      <c r="D1" s="1"/>
      <c r="E1" s="1"/>
      <c r="F1" s="1"/>
    </row>
    <row r="2" spans="1:6" ht="14" x14ac:dyDescent="0.35">
      <c r="A2" s="3" t="s">
        <v>0</v>
      </c>
      <c r="B2" s="3"/>
      <c r="C2" s="3"/>
      <c r="D2" s="3"/>
      <c r="E2" s="3"/>
      <c r="F2" s="3"/>
    </row>
    <row r="3" spans="1:6" ht="14" x14ac:dyDescent="0.35">
      <c r="A3" s="3"/>
      <c r="B3" s="3"/>
      <c r="C3" s="3"/>
      <c r="D3" s="3"/>
      <c r="E3" s="3"/>
      <c r="F3" s="3"/>
    </row>
    <row r="4" spans="1:6" ht="14" x14ac:dyDescent="0.35">
      <c r="A4" s="3" t="s">
        <v>1</v>
      </c>
      <c r="B4" s="3"/>
      <c r="C4" s="3"/>
      <c r="D4" s="3"/>
      <c r="E4" s="3"/>
      <c r="F4" s="3"/>
    </row>
    <row r="5" spans="1:6" ht="30.75" customHeight="1" x14ac:dyDescent="0.35">
      <c r="A5" s="3"/>
      <c r="B5" s="3"/>
      <c r="C5" s="3"/>
      <c r="D5" s="3"/>
      <c r="E5" s="3"/>
      <c r="F5" s="3"/>
    </row>
    <row r="6" spans="1:6" ht="33" customHeight="1" x14ac:dyDescent="0.35">
      <c r="A6" s="4" t="s">
        <v>2</v>
      </c>
      <c r="B6" s="4"/>
      <c r="C6" s="4"/>
      <c r="D6" s="4"/>
      <c r="E6" s="4"/>
      <c r="F6" s="4"/>
    </row>
    <row r="7" spans="1:6" ht="14.5" thickBot="1" x14ac:dyDescent="0.4">
      <c r="A7" s="3"/>
      <c r="B7" s="3"/>
      <c r="C7" s="3"/>
      <c r="D7" s="3"/>
      <c r="E7" s="3"/>
      <c r="F7" s="3"/>
    </row>
    <row r="8" spans="1:6" ht="14.5" thickBot="1" x14ac:dyDescent="0.4">
      <c r="A8" s="5" t="s">
        <v>3</v>
      </c>
      <c r="B8" s="6"/>
      <c r="C8" s="6"/>
      <c r="D8" s="6"/>
      <c r="E8" s="6"/>
      <c r="F8" s="7"/>
    </row>
    <row r="9" spans="1:6" ht="30" customHeight="1" x14ac:dyDescent="0.35">
      <c r="A9" s="8" t="s">
        <v>4</v>
      </c>
      <c r="B9" s="8" t="s">
        <v>5</v>
      </c>
      <c r="C9" s="8" t="s">
        <v>6</v>
      </c>
      <c r="D9" s="8" t="s">
        <v>7</v>
      </c>
      <c r="E9" s="8" t="s">
        <v>8</v>
      </c>
      <c r="F9" s="8" t="s">
        <v>9</v>
      </c>
    </row>
    <row r="10" spans="1:6" ht="15.75" customHeight="1" x14ac:dyDescent="0.35">
      <c r="A10" s="9" t="s">
        <v>10</v>
      </c>
      <c r="B10" s="10"/>
      <c r="C10" s="10"/>
      <c r="D10" s="11"/>
      <c r="E10" s="12"/>
      <c r="F10" s="12"/>
    </row>
    <row r="11" spans="1:6" ht="27" x14ac:dyDescent="0.35">
      <c r="A11" s="13" t="s">
        <v>11</v>
      </c>
      <c r="B11" s="14" t="s">
        <v>12</v>
      </c>
      <c r="C11" s="13" t="s">
        <v>13</v>
      </c>
      <c r="D11" s="13">
        <v>24.65</v>
      </c>
      <c r="E11" s="15"/>
      <c r="F11" s="16">
        <f>+D11*E11</f>
        <v>0</v>
      </c>
    </row>
    <row r="12" spans="1:6" ht="27" x14ac:dyDescent="0.35">
      <c r="A12" s="13" t="s">
        <v>14</v>
      </c>
      <c r="B12" s="17" t="s">
        <v>15</v>
      </c>
      <c r="C12" s="13" t="s">
        <v>13</v>
      </c>
      <c r="D12" s="13">
        <v>24.65</v>
      </c>
      <c r="E12" s="15"/>
      <c r="F12" s="16">
        <f>+D12*E12</f>
        <v>0</v>
      </c>
    </row>
    <row r="13" spans="1:6" ht="14" customHeight="1" x14ac:dyDescent="0.35">
      <c r="A13" s="18" t="s">
        <v>16</v>
      </c>
      <c r="B13" s="19"/>
      <c r="C13" s="19"/>
      <c r="D13" s="19"/>
      <c r="E13" s="20"/>
      <c r="F13" s="21">
        <f>+SUM(F11:F12)</f>
        <v>0</v>
      </c>
    </row>
    <row r="14" spans="1:6" ht="48" customHeight="1" x14ac:dyDescent="0.35">
      <c r="A14" s="9" t="s">
        <v>17</v>
      </c>
      <c r="B14" s="10"/>
      <c r="C14" s="10"/>
      <c r="D14" s="11"/>
      <c r="E14" s="12"/>
      <c r="F14" s="12"/>
    </row>
    <row r="15" spans="1:6" x14ac:dyDescent="0.35">
      <c r="A15" s="13" t="s">
        <v>18</v>
      </c>
      <c r="B15" s="17" t="s">
        <v>19</v>
      </c>
      <c r="C15" s="13" t="s">
        <v>13</v>
      </c>
      <c r="D15" s="13">
        <v>102.6</v>
      </c>
      <c r="E15" s="15"/>
      <c r="F15" s="22">
        <f>+E15*D15</f>
        <v>0</v>
      </c>
    </row>
    <row r="16" spans="1:6" x14ac:dyDescent="0.35">
      <c r="A16" s="13" t="s">
        <v>20</v>
      </c>
      <c r="B16" s="17" t="s">
        <v>21</v>
      </c>
      <c r="C16" s="13" t="s">
        <v>13</v>
      </c>
      <c r="D16" s="13">
        <v>45</v>
      </c>
      <c r="E16" s="15"/>
      <c r="F16" s="22">
        <f t="shared" ref="F16:F19" si="0">+E16*D16</f>
        <v>0</v>
      </c>
    </row>
    <row r="17" spans="1:6" ht="27" x14ac:dyDescent="0.35">
      <c r="A17" s="13" t="s">
        <v>22</v>
      </c>
      <c r="B17" s="17" t="s">
        <v>23</v>
      </c>
      <c r="C17" s="13" t="s">
        <v>13</v>
      </c>
      <c r="D17" s="13">
        <v>14</v>
      </c>
      <c r="E17" s="15"/>
      <c r="F17" s="22">
        <f t="shared" si="0"/>
        <v>0</v>
      </c>
    </row>
    <row r="18" spans="1:6" x14ac:dyDescent="0.35">
      <c r="A18" s="13" t="s">
        <v>24</v>
      </c>
      <c r="B18" s="17" t="s">
        <v>25</v>
      </c>
      <c r="C18" s="13" t="s">
        <v>13</v>
      </c>
      <c r="D18" s="13">
        <v>430</v>
      </c>
      <c r="E18" s="15"/>
      <c r="F18" s="22">
        <f t="shared" si="0"/>
        <v>0</v>
      </c>
    </row>
    <row r="19" spans="1:6" x14ac:dyDescent="0.35">
      <c r="A19" s="23" t="s">
        <v>26</v>
      </c>
      <c r="B19" s="24" t="s">
        <v>27</v>
      </c>
      <c r="C19" s="13" t="s">
        <v>13</v>
      </c>
      <c r="D19" s="13">
        <v>354</v>
      </c>
      <c r="E19" s="15"/>
      <c r="F19" s="22">
        <f t="shared" si="0"/>
        <v>0</v>
      </c>
    </row>
    <row r="20" spans="1:6" ht="14" customHeight="1" x14ac:dyDescent="0.35">
      <c r="A20" s="18" t="s">
        <v>28</v>
      </c>
      <c r="B20" s="19"/>
      <c r="C20" s="19"/>
      <c r="D20" s="19"/>
      <c r="E20" s="20"/>
      <c r="F20" s="21">
        <f>+SUM(F15:F19)</f>
        <v>0</v>
      </c>
    </row>
    <row r="21" spans="1:6" ht="15.75" customHeight="1" x14ac:dyDescent="0.35">
      <c r="A21" s="9" t="s">
        <v>29</v>
      </c>
      <c r="B21" s="10"/>
      <c r="C21" s="10"/>
      <c r="D21" s="11"/>
      <c r="E21" s="12"/>
      <c r="F21" s="12"/>
    </row>
    <row r="22" spans="1:6" ht="27" x14ac:dyDescent="0.35">
      <c r="A22" s="13" t="s">
        <v>30</v>
      </c>
      <c r="B22" s="17" t="s">
        <v>31</v>
      </c>
      <c r="C22" s="13" t="s">
        <v>32</v>
      </c>
      <c r="D22" s="13">
        <v>12</v>
      </c>
      <c r="E22" s="15"/>
      <c r="F22" s="16">
        <f>+D22*E22</f>
        <v>0</v>
      </c>
    </row>
    <row r="23" spans="1:6" ht="14" customHeight="1" x14ac:dyDescent="0.35">
      <c r="A23" s="18" t="s">
        <v>33</v>
      </c>
      <c r="B23" s="19"/>
      <c r="C23" s="19"/>
      <c r="D23" s="19"/>
      <c r="E23" s="20"/>
      <c r="F23" s="21">
        <f>+SUM(F22)</f>
        <v>0</v>
      </c>
    </row>
    <row r="24" spans="1:6" ht="15.75" customHeight="1" x14ac:dyDescent="0.35">
      <c r="A24" s="9" t="s">
        <v>34</v>
      </c>
      <c r="B24" s="10"/>
      <c r="C24" s="10"/>
      <c r="D24" s="11"/>
      <c r="E24" s="12"/>
      <c r="F24" s="12"/>
    </row>
    <row r="25" spans="1:6" ht="27" x14ac:dyDescent="0.35">
      <c r="A25" s="13" t="s">
        <v>35</v>
      </c>
      <c r="B25" s="17" t="s">
        <v>36</v>
      </c>
      <c r="C25" s="13" t="s">
        <v>13</v>
      </c>
      <c r="D25" s="13">
        <v>140</v>
      </c>
      <c r="E25" s="15"/>
      <c r="F25" s="16">
        <f>+D25*E25</f>
        <v>0</v>
      </c>
    </row>
    <row r="26" spans="1:6" ht="40.5" x14ac:dyDescent="0.35">
      <c r="A26" s="13" t="s">
        <v>37</v>
      </c>
      <c r="B26" s="17" t="s">
        <v>38</v>
      </c>
      <c r="C26" s="13" t="s">
        <v>39</v>
      </c>
      <c r="D26" s="13">
        <v>6</v>
      </c>
      <c r="E26" s="15"/>
      <c r="F26" s="16">
        <f>+D26*E26</f>
        <v>0</v>
      </c>
    </row>
    <row r="27" spans="1:6" x14ac:dyDescent="0.35">
      <c r="A27" s="13" t="s">
        <v>40</v>
      </c>
      <c r="B27" s="17" t="s">
        <v>41</v>
      </c>
      <c r="C27" s="13" t="s">
        <v>39</v>
      </c>
      <c r="D27" s="13">
        <v>220</v>
      </c>
      <c r="E27" s="15"/>
      <c r="F27" s="16">
        <f>+D27*E27</f>
        <v>0</v>
      </c>
    </row>
    <row r="28" spans="1:6" ht="14" customHeight="1" x14ac:dyDescent="0.35">
      <c r="A28" s="18" t="s">
        <v>42</v>
      </c>
      <c r="B28" s="19"/>
      <c r="C28" s="19"/>
      <c r="D28" s="19"/>
      <c r="E28" s="20"/>
      <c r="F28" s="21">
        <f>+SUM(F25:F27)</f>
        <v>0</v>
      </c>
    </row>
    <row r="29" spans="1:6" ht="15.75" customHeight="1" x14ac:dyDescent="0.35">
      <c r="A29" s="9" t="s">
        <v>43</v>
      </c>
      <c r="B29" s="10"/>
      <c r="C29" s="10"/>
      <c r="D29" s="11"/>
      <c r="E29" s="12"/>
      <c r="F29" s="12"/>
    </row>
    <row r="30" spans="1:6" x14ac:dyDescent="0.35">
      <c r="A30" s="13" t="s">
        <v>44</v>
      </c>
      <c r="B30" s="17" t="s">
        <v>45</v>
      </c>
      <c r="C30" s="13" t="s">
        <v>39</v>
      </c>
      <c r="D30" s="13">
        <v>150</v>
      </c>
      <c r="E30" s="15"/>
      <c r="F30" s="16">
        <f>+D30*E30</f>
        <v>0</v>
      </c>
    </row>
    <row r="31" spans="1:6" ht="27" x14ac:dyDescent="0.35">
      <c r="A31" s="13" t="s">
        <v>46</v>
      </c>
      <c r="B31" s="17" t="s">
        <v>47</v>
      </c>
      <c r="C31" s="13" t="s">
        <v>39</v>
      </c>
      <c r="D31" s="13">
        <v>234</v>
      </c>
      <c r="E31" s="15"/>
      <c r="F31" s="16">
        <f>+D31*E31</f>
        <v>0</v>
      </c>
    </row>
    <row r="32" spans="1:6" ht="14" customHeight="1" x14ac:dyDescent="0.35">
      <c r="A32" s="18" t="s">
        <v>48</v>
      </c>
      <c r="B32" s="19"/>
      <c r="C32" s="19"/>
      <c r="D32" s="19"/>
      <c r="E32" s="20"/>
      <c r="F32" s="21">
        <f>+SUM(F30:F31)</f>
        <v>0</v>
      </c>
    </row>
    <row r="33" spans="1:6" ht="31.15" customHeight="1" x14ac:dyDescent="0.35">
      <c r="A33" s="9" t="s">
        <v>49</v>
      </c>
      <c r="B33" s="10"/>
      <c r="C33" s="10"/>
      <c r="D33" s="10"/>
      <c r="E33" s="25"/>
      <c r="F33" s="26"/>
    </row>
    <row r="34" spans="1:6" ht="27" x14ac:dyDescent="0.35">
      <c r="A34" s="13" t="s">
        <v>50</v>
      </c>
      <c r="B34" s="17" t="s">
        <v>51</v>
      </c>
      <c r="C34" s="13" t="s">
        <v>39</v>
      </c>
      <c r="D34" s="13">
        <v>239.71</v>
      </c>
      <c r="E34" s="15"/>
      <c r="F34" s="16">
        <f>+D34*E34</f>
        <v>0</v>
      </c>
    </row>
    <row r="35" spans="1:6" ht="18" customHeight="1" x14ac:dyDescent="0.35">
      <c r="A35" s="13" t="s">
        <v>52</v>
      </c>
      <c r="B35" s="17" t="s">
        <v>53</v>
      </c>
      <c r="C35" s="13" t="s">
        <v>39</v>
      </c>
      <c r="D35" s="13">
        <v>75.599999999999994</v>
      </c>
      <c r="E35" s="15"/>
      <c r="F35" s="16">
        <f t="shared" ref="F35:F39" si="1">+D35*E35</f>
        <v>0</v>
      </c>
    </row>
    <row r="36" spans="1:6" ht="19.5" customHeight="1" x14ac:dyDescent="0.35">
      <c r="A36" s="13" t="s">
        <v>54</v>
      </c>
      <c r="B36" s="17" t="s">
        <v>55</v>
      </c>
      <c r="C36" s="13" t="s">
        <v>39</v>
      </c>
      <c r="D36" s="13">
        <v>57.6</v>
      </c>
      <c r="E36" s="15"/>
      <c r="F36" s="16">
        <f t="shared" si="1"/>
        <v>0</v>
      </c>
    </row>
    <row r="37" spans="1:6" ht="33" customHeight="1" x14ac:dyDescent="0.35">
      <c r="A37" s="13" t="s">
        <v>56</v>
      </c>
      <c r="B37" s="17" t="s">
        <v>57</v>
      </c>
      <c r="C37" s="13" t="s">
        <v>39</v>
      </c>
      <c r="D37" s="13">
        <v>31</v>
      </c>
      <c r="E37" s="15"/>
      <c r="F37" s="16">
        <f t="shared" si="1"/>
        <v>0</v>
      </c>
    </row>
    <row r="38" spans="1:6" ht="27" x14ac:dyDescent="0.35">
      <c r="A38" s="13" t="s">
        <v>58</v>
      </c>
      <c r="B38" s="17" t="s">
        <v>59</v>
      </c>
      <c r="C38" s="13" t="s">
        <v>13</v>
      </c>
      <c r="D38" s="13">
        <v>4.88</v>
      </c>
      <c r="E38" s="15"/>
      <c r="F38" s="16">
        <f t="shared" si="1"/>
        <v>0</v>
      </c>
    </row>
    <row r="39" spans="1:6" ht="30.75" customHeight="1" x14ac:dyDescent="0.35">
      <c r="A39" s="13" t="s">
        <v>60</v>
      </c>
      <c r="B39" s="17" t="s">
        <v>61</v>
      </c>
      <c r="C39" s="13" t="s">
        <v>13</v>
      </c>
      <c r="D39" s="13">
        <v>5.94</v>
      </c>
      <c r="E39" s="15"/>
      <c r="F39" s="16">
        <f t="shared" si="1"/>
        <v>0</v>
      </c>
    </row>
    <row r="40" spans="1:6" ht="24.75" customHeight="1" x14ac:dyDescent="0.35">
      <c r="A40" s="13" t="s">
        <v>62</v>
      </c>
      <c r="B40" s="17" t="s">
        <v>63</v>
      </c>
      <c r="C40" s="13" t="s">
        <v>39</v>
      </c>
      <c r="D40" s="13">
        <v>8.9</v>
      </c>
      <c r="E40" s="15"/>
      <c r="F40" s="16">
        <f>+D40*E40</f>
        <v>0</v>
      </c>
    </row>
    <row r="41" spans="1:6" ht="14" customHeight="1" x14ac:dyDescent="0.35">
      <c r="A41" s="18" t="s">
        <v>64</v>
      </c>
      <c r="B41" s="19"/>
      <c r="C41" s="19"/>
      <c r="D41" s="19"/>
      <c r="E41" s="20"/>
      <c r="F41" s="21">
        <f>+SUM(F34:F40)</f>
        <v>0</v>
      </c>
    </row>
    <row r="42" spans="1:6" ht="15" customHeight="1" x14ac:dyDescent="0.35">
      <c r="A42" s="9" t="s">
        <v>65</v>
      </c>
      <c r="B42" s="10"/>
      <c r="C42" s="10"/>
      <c r="D42" s="10"/>
      <c r="E42" s="25"/>
      <c r="F42" s="26"/>
    </row>
    <row r="43" spans="1:6" ht="15" customHeight="1" x14ac:dyDescent="0.35">
      <c r="A43" s="27" t="s">
        <v>66</v>
      </c>
      <c r="B43" s="28"/>
      <c r="C43" s="28"/>
      <c r="D43" s="28"/>
      <c r="E43" s="29"/>
      <c r="F43" s="30"/>
    </row>
    <row r="44" spans="1:6" x14ac:dyDescent="0.35">
      <c r="A44" s="13" t="s">
        <v>67</v>
      </c>
      <c r="B44" s="17" t="s">
        <v>68</v>
      </c>
      <c r="C44" s="13" t="s">
        <v>32</v>
      </c>
      <c r="D44" s="13">
        <v>16</v>
      </c>
      <c r="E44" s="15"/>
      <c r="F44" s="16">
        <f>+D44*E44</f>
        <v>0</v>
      </c>
    </row>
    <row r="45" spans="1:6" x14ac:dyDescent="0.35">
      <c r="A45" s="13" t="s">
        <v>69</v>
      </c>
      <c r="B45" s="17" t="s">
        <v>70</v>
      </c>
      <c r="C45" s="13" t="s">
        <v>32</v>
      </c>
      <c r="D45" s="13">
        <v>2</v>
      </c>
      <c r="E45" s="15"/>
      <c r="F45" s="16">
        <f t="shared" ref="F45:F47" si="2">+D45*E45</f>
        <v>0</v>
      </c>
    </row>
    <row r="46" spans="1:6" ht="27" x14ac:dyDescent="0.35">
      <c r="A46" s="13" t="s">
        <v>71</v>
      </c>
      <c r="B46" s="17" t="s">
        <v>72</v>
      </c>
      <c r="C46" s="13" t="s">
        <v>32</v>
      </c>
      <c r="D46" s="13">
        <v>4</v>
      </c>
      <c r="E46" s="15"/>
      <c r="F46" s="16">
        <f t="shared" si="2"/>
        <v>0</v>
      </c>
    </row>
    <row r="47" spans="1:6" ht="27" x14ac:dyDescent="0.35">
      <c r="A47" s="13" t="s">
        <v>73</v>
      </c>
      <c r="B47" s="24" t="s">
        <v>74</v>
      </c>
      <c r="C47" s="13" t="s">
        <v>39</v>
      </c>
      <c r="D47" s="13">
        <v>84</v>
      </c>
      <c r="E47" s="15"/>
      <c r="F47" s="16">
        <f t="shared" si="2"/>
        <v>0</v>
      </c>
    </row>
    <row r="48" spans="1:6" ht="15" customHeight="1" x14ac:dyDescent="0.35">
      <c r="A48" s="27" t="s">
        <v>75</v>
      </c>
      <c r="B48" s="28"/>
      <c r="C48" s="28"/>
      <c r="D48" s="28"/>
      <c r="E48" s="29"/>
      <c r="F48" s="30"/>
    </row>
    <row r="49" spans="1:6" ht="27" x14ac:dyDescent="0.35">
      <c r="A49" s="13" t="s">
        <v>76</v>
      </c>
      <c r="B49" s="17" t="s">
        <v>77</v>
      </c>
      <c r="C49" s="13" t="s">
        <v>32</v>
      </c>
      <c r="D49" s="13">
        <v>17</v>
      </c>
      <c r="E49" s="15"/>
      <c r="F49" s="16">
        <f>+D49*E49</f>
        <v>0</v>
      </c>
    </row>
    <row r="50" spans="1:6" ht="27" x14ac:dyDescent="0.35">
      <c r="A50" s="13" t="s">
        <v>78</v>
      </c>
      <c r="B50" s="17" t="s">
        <v>79</v>
      </c>
      <c r="C50" s="13" t="s">
        <v>32</v>
      </c>
      <c r="D50" s="13">
        <v>4</v>
      </c>
      <c r="E50" s="15"/>
      <c r="F50" s="16">
        <f t="shared" ref="F50:F51" si="3">+D50*E50</f>
        <v>0</v>
      </c>
    </row>
    <row r="51" spans="1:6" ht="27" x14ac:dyDescent="0.35">
      <c r="A51" s="13" t="s">
        <v>80</v>
      </c>
      <c r="B51" s="17" t="s">
        <v>81</v>
      </c>
      <c r="C51" s="13" t="s">
        <v>32</v>
      </c>
      <c r="D51" s="13">
        <v>1</v>
      </c>
      <c r="E51" s="15"/>
      <c r="F51" s="16">
        <f t="shared" si="3"/>
        <v>0</v>
      </c>
    </row>
    <row r="52" spans="1:6" ht="14" customHeight="1" x14ac:dyDescent="0.35">
      <c r="A52" s="31" t="s">
        <v>82</v>
      </c>
      <c r="B52" s="32"/>
      <c r="C52" s="32"/>
      <c r="D52" s="32"/>
      <c r="E52" s="20"/>
      <c r="F52" s="21">
        <f>+SUM(F44:F47,F49:F51)</f>
        <v>0</v>
      </c>
    </row>
    <row r="53" spans="1:6" ht="28.9" customHeight="1" x14ac:dyDescent="0.35">
      <c r="A53" s="9" t="s">
        <v>83</v>
      </c>
      <c r="B53" s="10"/>
      <c r="C53" s="10"/>
      <c r="D53" s="10"/>
      <c r="E53" s="25"/>
      <c r="F53" s="26"/>
    </row>
    <row r="54" spans="1:6" ht="40.5" x14ac:dyDescent="0.35">
      <c r="A54" s="13" t="s">
        <v>84</v>
      </c>
      <c r="B54" s="17" t="s">
        <v>85</v>
      </c>
      <c r="C54" s="13" t="s">
        <v>13</v>
      </c>
      <c r="D54" s="13">
        <v>652.86</v>
      </c>
      <c r="E54" s="15"/>
      <c r="F54" s="16">
        <f>+E54*D54</f>
        <v>0</v>
      </c>
    </row>
    <row r="55" spans="1:6" ht="27" x14ac:dyDescent="0.35">
      <c r="A55" s="13" t="s">
        <v>86</v>
      </c>
      <c r="B55" s="24" t="s">
        <v>87</v>
      </c>
      <c r="C55" s="33" t="s">
        <v>32</v>
      </c>
      <c r="D55" s="13">
        <v>2</v>
      </c>
      <c r="E55" s="15"/>
      <c r="F55" s="16">
        <f>+E55*D55</f>
        <v>0</v>
      </c>
    </row>
    <row r="56" spans="1:6" ht="14" customHeight="1" x14ac:dyDescent="0.35">
      <c r="A56" s="18" t="s">
        <v>88</v>
      </c>
      <c r="B56" s="19"/>
      <c r="C56" s="19"/>
      <c r="D56" s="19"/>
      <c r="E56" s="20"/>
      <c r="F56" s="21">
        <f>+SUM(F54:F55)</f>
        <v>0</v>
      </c>
    </row>
    <row r="57" spans="1:6" ht="15" customHeight="1" x14ac:dyDescent="0.35">
      <c r="A57" s="9" t="s">
        <v>89</v>
      </c>
      <c r="B57" s="10"/>
      <c r="C57" s="10"/>
      <c r="D57" s="10"/>
      <c r="E57" s="25"/>
      <c r="F57" s="26"/>
    </row>
    <row r="58" spans="1:6" ht="27" x14ac:dyDescent="0.35">
      <c r="A58" s="13" t="s">
        <v>90</v>
      </c>
      <c r="B58" s="17" t="s">
        <v>91</v>
      </c>
      <c r="C58" s="13" t="s">
        <v>32</v>
      </c>
      <c r="D58" s="13">
        <v>1</v>
      </c>
      <c r="E58" s="15"/>
      <c r="F58" s="16">
        <f>+D58*E58</f>
        <v>0</v>
      </c>
    </row>
    <row r="59" spans="1:6" x14ac:dyDescent="0.35">
      <c r="A59" s="13" t="s">
        <v>92</v>
      </c>
      <c r="B59" s="17" t="s">
        <v>93</v>
      </c>
      <c r="C59" s="13" t="s">
        <v>32</v>
      </c>
      <c r="D59" s="13">
        <v>1</v>
      </c>
      <c r="E59" s="15"/>
      <c r="F59" s="16">
        <f>+D59*E59</f>
        <v>0</v>
      </c>
    </row>
    <row r="60" spans="1:6" ht="14" customHeight="1" x14ac:dyDescent="0.35">
      <c r="A60" s="18" t="s">
        <v>94</v>
      </c>
      <c r="B60" s="19"/>
      <c r="C60" s="19"/>
      <c r="D60" s="19"/>
      <c r="E60" s="20"/>
      <c r="F60" s="21">
        <f>+SUM(F58:F59)</f>
        <v>0</v>
      </c>
    </row>
    <row r="61" spans="1:6" ht="15" customHeight="1" x14ac:dyDescent="0.35">
      <c r="A61" s="9" t="s">
        <v>95</v>
      </c>
      <c r="B61" s="10"/>
      <c r="C61" s="10"/>
      <c r="D61" s="10"/>
      <c r="E61" s="9"/>
      <c r="F61" s="10"/>
    </row>
    <row r="62" spans="1:6" x14ac:dyDescent="0.35">
      <c r="A62" s="13" t="s">
        <v>96</v>
      </c>
      <c r="B62" s="17" t="s">
        <v>97</v>
      </c>
      <c r="C62" s="13" t="s">
        <v>32</v>
      </c>
      <c r="D62" s="13">
        <v>13</v>
      </c>
      <c r="E62" s="15"/>
      <c r="F62" s="16">
        <f>+D62*E62</f>
        <v>0</v>
      </c>
    </row>
    <row r="63" spans="1:6" ht="14" customHeight="1" x14ac:dyDescent="0.35">
      <c r="A63" s="18" t="s">
        <v>98</v>
      </c>
      <c r="B63" s="19"/>
      <c r="C63" s="19"/>
      <c r="D63" s="19"/>
      <c r="E63" s="20"/>
      <c r="F63" s="21">
        <f>+SUM(F62)</f>
        <v>0</v>
      </c>
    </row>
    <row r="64" spans="1:6" ht="15" customHeight="1" x14ac:dyDescent="0.35">
      <c r="A64" s="9" t="s">
        <v>99</v>
      </c>
      <c r="B64" s="10"/>
      <c r="C64" s="10"/>
      <c r="D64" s="10"/>
      <c r="E64" s="9"/>
      <c r="F64" s="10"/>
    </row>
    <row r="65" spans="1:6" x14ac:dyDescent="0.35">
      <c r="A65" s="13" t="s">
        <v>100</v>
      </c>
      <c r="B65" s="17" t="s">
        <v>101</v>
      </c>
      <c r="C65" s="13" t="s">
        <v>32</v>
      </c>
      <c r="D65" s="13">
        <v>55</v>
      </c>
      <c r="E65" s="15"/>
      <c r="F65" s="15">
        <f>+D65*E65</f>
        <v>0</v>
      </c>
    </row>
    <row r="66" spans="1:6" ht="14" customHeight="1" x14ac:dyDescent="0.35">
      <c r="A66" s="18" t="s">
        <v>102</v>
      </c>
      <c r="B66" s="19"/>
      <c r="C66" s="19"/>
      <c r="D66" s="19"/>
      <c r="E66" s="20"/>
      <c r="F66" s="21">
        <f>+SUM(F65)</f>
        <v>0</v>
      </c>
    </row>
    <row r="67" spans="1:6" ht="27" customHeight="1" x14ac:dyDescent="0.35">
      <c r="A67" s="9" t="s">
        <v>103</v>
      </c>
      <c r="B67" s="10"/>
      <c r="C67" s="10"/>
      <c r="D67" s="10"/>
      <c r="E67" s="9"/>
      <c r="F67" s="10"/>
    </row>
    <row r="68" spans="1:6" ht="27" x14ac:dyDescent="0.35">
      <c r="A68" s="13" t="s">
        <v>104</v>
      </c>
      <c r="B68" s="17" t="s">
        <v>105</v>
      </c>
      <c r="C68" s="13" t="s">
        <v>32</v>
      </c>
      <c r="D68" s="13">
        <v>17</v>
      </c>
      <c r="E68" s="15"/>
      <c r="F68" s="22">
        <f>+D68*E68</f>
        <v>0</v>
      </c>
    </row>
    <row r="69" spans="1:6" ht="27" x14ac:dyDescent="0.35">
      <c r="A69" s="13" t="s">
        <v>106</v>
      </c>
      <c r="B69" s="17" t="s">
        <v>107</v>
      </c>
      <c r="C69" s="13" t="s">
        <v>32</v>
      </c>
      <c r="D69" s="13">
        <v>28</v>
      </c>
      <c r="E69" s="15"/>
      <c r="F69" s="22">
        <f t="shared" ref="F69:F70" si="4">+D69*E69</f>
        <v>0</v>
      </c>
    </row>
    <row r="70" spans="1:6" ht="27" x14ac:dyDescent="0.35">
      <c r="A70" s="13" t="s">
        <v>108</v>
      </c>
      <c r="B70" s="17" t="s">
        <v>109</v>
      </c>
      <c r="C70" s="13" t="s">
        <v>32</v>
      </c>
      <c r="D70" s="13">
        <v>2</v>
      </c>
      <c r="E70" s="15"/>
      <c r="F70" s="22">
        <f t="shared" si="4"/>
        <v>0</v>
      </c>
    </row>
    <row r="71" spans="1:6" ht="14" customHeight="1" x14ac:dyDescent="0.35">
      <c r="A71" s="18" t="s">
        <v>110</v>
      </c>
      <c r="B71" s="19"/>
      <c r="C71" s="19"/>
      <c r="D71" s="19"/>
      <c r="E71" s="20"/>
      <c r="F71" s="21">
        <f>+SUM(F68:F70)</f>
        <v>0</v>
      </c>
    </row>
    <row r="72" spans="1:6" ht="15" customHeight="1" x14ac:dyDescent="0.35">
      <c r="A72" s="9" t="s">
        <v>111</v>
      </c>
      <c r="B72" s="10"/>
      <c r="C72" s="10"/>
      <c r="D72" s="10"/>
      <c r="E72" s="9"/>
      <c r="F72" s="10"/>
    </row>
    <row r="73" spans="1:6" x14ac:dyDescent="0.35">
      <c r="A73" s="13" t="s">
        <v>112</v>
      </c>
      <c r="B73" s="17" t="s">
        <v>113</v>
      </c>
      <c r="C73" s="13" t="s">
        <v>13</v>
      </c>
      <c r="D73" s="13">
        <v>9</v>
      </c>
      <c r="E73" s="15"/>
      <c r="F73" s="16">
        <f>+D73*E73</f>
        <v>0</v>
      </c>
    </row>
    <row r="74" spans="1:6" ht="14" customHeight="1" x14ac:dyDescent="0.35">
      <c r="A74" s="18" t="s">
        <v>114</v>
      </c>
      <c r="B74" s="19"/>
      <c r="C74" s="19"/>
      <c r="D74" s="19"/>
      <c r="E74" s="20"/>
      <c r="F74" s="21">
        <f>+SUM(F73)</f>
        <v>0</v>
      </c>
    </row>
    <row r="75" spans="1:6" ht="15" customHeight="1" x14ac:dyDescent="0.35">
      <c r="A75" s="9" t="s">
        <v>115</v>
      </c>
      <c r="B75" s="10"/>
      <c r="C75" s="10"/>
      <c r="D75" s="10"/>
      <c r="E75" s="9"/>
      <c r="F75" s="10"/>
    </row>
    <row r="76" spans="1:6" ht="27" x14ac:dyDescent="0.35">
      <c r="A76" s="33" t="s">
        <v>116</v>
      </c>
      <c r="B76" s="17" t="s">
        <v>117</v>
      </c>
      <c r="C76" s="33" t="s">
        <v>118</v>
      </c>
      <c r="D76" s="33">
        <v>1</v>
      </c>
      <c r="E76" s="15"/>
      <c r="F76" s="16">
        <f>+D76*E76</f>
        <v>0</v>
      </c>
    </row>
    <row r="77" spans="1:6" ht="14" customHeight="1" x14ac:dyDescent="0.35">
      <c r="A77" s="18" t="s">
        <v>119</v>
      </c>
      <c r="B77" s="19"/>
      <c r="C77" s="19"/>
      <c r="D77" s="19"/>
      <c r="E77" s="20"/>
      <c r="F77" s="21">
        <f>+SUM(F76)</f>
        <v>0</v>
      </c>
    </row>
    <row r="78" spans="1:6" ht="15" customHeight="1" x14ac:dyDescent="0.35">
      <c r="A78" s="9" t="s">
        <v>120</v>
      </c>
      <c r="B78" s="10"/>
      <c r="C78" s="10"/>
      <c r="D78" s="10"/>
      <c r="E78" s="25"/>
      <c r="F78" s="26"/>
    </row>
    <row r="79" spans="1:6" ht="27" x14ac:dyDescent="0.35">
      <c r="A79" s="33" t="s">
        <v>121</v>
      </c>
      <c r="B79" s="17" t="s">
        <v>122</v>
      </c>
      <c r="C79" s="33" t="s">
        <v>32</v>
      </c>
      <c r="D79" s="33">
        <v>15</v>
      </c>
      <c r="E79" s="15"/>
      <c r="F79" s="16">
        <f>+D79*E79</f>
        <v>0</v>
      </c>
    </row>
    <row r="80" spans="1:6" x14ac:dyDescent="0.35">
      <c r="A80" s="33" t="s">
        <v>123</v>
      </c>
      <c r="B80" s="17" t="s">
        <v>124</v>
      </c>
      <c r="C80" s="33" t="s">
        <v>32</v>
      </c>
      <c r="D80" s="33">
        <v>2</v>
      </c>
      <c r="E80" s="15"/>
      <c r="F80" s="16">
        <f t="shared" ref="F80:F103" si="5">+D80*E80</f>
        <v>0</v>
      </c>
    </row>
    <row r="81" spans="1:6" ht="27" x14ac:dyDescent="0.35">
      <c r="A81" s="33" t="s">
        <v>125</v>
      </c>
      <c r="B81" s="17" t="s">
        <v>126</v>
      </c>
      <c r="C81" s="13" t="s">
        <v>13</v>
      </c>
      <c r="D81" s="33">
        <v>40</v>
      </c>
      <c r="E81" s="15"/>
      <c r="F81" s="16">
        <f t="shared" si="5"/>
        <v>0</v>
      </c>
    </row>
    <row r="82" spans="1:6" ht="27" x14ac:dyDescent="0.35">
      <c r="A82" s="33" t="s">
        <v>127</v>
      </c>
      <c r="B82" s="17" t="s">
        <v>126</v>
      </c>
      <c r="C82" s="13" t="s">
        <v>13</v>
      </c>
      <c r="D82" s="33">
        <v>270</v>
      </c>
      <c r="E82" s="15"/>
      <c r="F82" s="16">
        <f t="shared" si="5"/>
        <v>0</v>
      </c>
    </row>
    <row r="83" spans="1:6" x14ac:dyDescent="0.35">
      <c r="A83" s="33" t="s">
        <v>128</v>
      </c>
      <c r="B83" s="17" t="s">
        <v>129</v>
      </c>
      <c r="C83" s="33" t="s">
        <v>32</v>
      </c>
      <c r="D83" s="33">
        <v>3</v>
      </c>
      <c r="E83" s="15"/>
      <c r="F83" s="16">
        <f t="shared" si="5"/>
        <v>0</v>
      </c>
    </row>
    <row r="84" spans="1:6" ht="27" x14ac:dyDescent="0.35">
      <c r="A84" s="33" t="s">
        <v>130</v>
      </c>
      <c r="B84" s="17" t="s">
        <v>131</v>
      </c>
      <c r="C84" s="33" t="s">
        <v>32</v>
      </c>
      <c r="D84" s="33">
        <v>3</v>
      </c>
      <c r="E84" s="15"/>
      <c r="F84" s="16">
        <f t="shared" si="5"/>
        <v>0</v>
      </c>
    </row>
    <row r="85" spans="1:6" x14ac:dyDescent="0.35">
      <c r="A85" s="33" t="s">
        <v>132</v>
      </c>
      <c r="B85" s="17" t="s">
        <v>133</v>
      </c>
      <c r="C85" s="33" t="s">
        <v>32</v>
      </c>
      <c r="D85" s="33">
        <v>3</v>
      </c>
      <c r="E85" s="15"/>
      <c r="F85" s="16">
        <f t="shared" si="5"/>
        <v>0</v>
      </c>
    </row>
    <row r="86" spans="1:6" ht="27" x14ac:dyDescent="0.35">
      <c r="A86" s="33" t="s">
        <v>134</v>
      </c>
      <c r="B86" s="17" t="s">
        <v>135</v>
      </c>
      <c r="C86" s="33" t="s">
        <v>32</v>
      </c>
      <c r="D86" s="33">
        <v>1</v>
      </c>
      <c r="E86" s="15"/>
      <c r="F86" s="16">
        <f t="shared" si="5"/>
        <v>0</v>
      </c>
    </row>
    <row r="87" spans="1:6" ht="27" x14ac:dyDescent="0.35">
      <c r="A87" s="33" t="s">
        <v>136</v>
      </c>
      <c r="B87" s="17" t="s">
        <v>137</v>
      </c>
      <c r="C87" s="33" t="s">
        <v>32</v>
      </c>
      <c r="D87" s="33">
        <v>8</v>
      </c>
      <c r="E87" s="15"/>
      <c r="F87" s="16">
        <f t="shared" si="5"/>
        <v>0</v>
      </c>
    </row>
    <row r="88" spans="1:6" ht="27" x14ac:dyDescent="0.35">
      <c r="A88" s="33" t="s">
        <v>138</v>
      </c>
      <c r="B88" s="17" t="s">
        <v>139</v>
      </c>
      <c r="C88" s="33" t="s">
        <v>32</v>
      </c>
      <c r="D88" s="33">
        <v>1</v>
      </c>
      <c r="E88" s="15"/>
      <c r="F88" s="16">
        <f t="shared" si="5"/>
        <v>0</v>
      </c>
    </row>
    <row r="89" spans="1:6" ht="27" x14ac:dyDescent="0.35">
      <c r="A89" s="33" t="s">
        <v>140</v>
      </c>
      <c r="B89" s="17" t="s">
        <v>141</v>
      </c>
      <c r="C89" s="33" t="s">
        <v>32</v>
      </c>
      <c r="D89" s="33">
        <v>6</v>
      </c>
      <c r="E89" s="15"/>
      <c r="F89" s="16">
        <f t="shared" si="5"/>
        <v>0</v>
      </c>
    </row>
    <row r="90" spans="1:6" ht="27" x14ac:dyDescent="0.35">
      <c r="A90" s="33" t="s">
        <v>142</v>
      </c>
      <c r="B90" s="17" t="s">
        <v>143</v>
      </c>
      <c r="C90" s="33" t="s">
        <v>32</v>
      </c>
      <c r="D90" s="33">
        <v>16</v>
      </c>
      <c r="E90" s="15"/>
      <c r="F90" s="16">
        <f t="shared" si="5"/>
        <v>0</v>
      </c>
    </row>
    <row r="91" spans="1:6" ht="27" x14ac:dyDescent="0.35">
      <c r="A91" s="33" t="s">
        <v>144</v>
      </c>
      <c r="B91" s="17" t="s">
        <v>145</v>
      </c>
      <c r="C91" s="33" t="s">
        <v>32</v>
      </c>
      <c r="D91" s="33">
        <v>1</v>
      </c>
      <c r="E91" s="15"/>
      <c r="F91" s="16">
        <f t="shared" si="5"/>
        <v>0</v>
      </c>
    </row>
    <row r="92" spans="1:6" x14ac:dyDescent="0.35">
      <c r="A92" s="33" t="s">
        <v>146</v>
      </c>
      <c r="B92" s="17" t="s">
        <v>147</v>
      </c>
      <c r="C92" s="33" t="s">
        <v>32</v>
      </c>
      <c r="D92" s="33">
        <v>4</v>
      </c>
      <c r="E92" s="15"/>
      <c r="F92" s="16">
        <f t="shared" si="5"/>
        <v>0</v>
      </c>
    </row>
    <row r="93" spans="1:6" ht="27" x14ac:dyDescent="0.35">
      <c r="A93" s="33" t="s">
        <v>148</v>
      </c>
      <c r="B93" s="17" t="s">
        <v>149</v>
      </c>
      <c r="C93" s="33" t="s">
        <v>32</v>
      </c>
      <c r="D93" s="33">
        <v>15</v>
      </c>
      <c r="E93" s="15"/>
      <c r="F93" s="16">
        <f t="shared" si="5"/>
        <v>0</v>
      </c>
    </row>
    <row r="94" spans="1:6" ht="27" x14ac:dyDescent="0.35">
      <c r="A94" s="33" t="s">
        <v>150</v>
      </c>
      <c r="B94" s="17" t="s">
        <v>151</v>
      </c>
      <c r="C94" s="33" t="s">
        <v>32</v>
      </c>
      <c r="D94" s="33">
        <v>2</v>
      </c>
      <c r="E94" s="15"/>
      <c r="F94" s="16">
        <f t="shared" si="5"/>
        <v>0</v>
      </c>
    </row>
    <row r="95" spans="1:6" x14ac:dyDescent="0.35">
      <c r="A95" s="33" t="s">
        <v>152</v>
      </c>
      <c r="B95" s="17" t="s">
        <v>153</v>
      </c>
      <c r="C95" s="33" t="s">
        <v>32</v>
      </c>
      <c r="D95" s="33">
        <v>15</v>
      </c>
      <c r="E95" s="15"/>
      <c r="F95" s="16">
        <f t="shared" si="5"/>
        <v>0</v>
      </c>
    </row>
    <row r="96" spans="1:6" ht="27" x14ac:dyDescent="0.35">
      <c r="A96" s="33" t="s">
        <v>154</v>
      </c>
      <c r="B96" s="17" t="s">
        <v>155</v>
      </c>
      <c r="C96" s="33" t="s">
        <v>118</v>
      </c>
      <c r="D96" s="33">
        <v>1</v>
      </c>
      <c r="E96" s="15"/>
      <c r="F96" s="16">
        <f t="shared" si="5"/>
        <v>0</v>
      </c>
    </row>
    <row r="97" spans="1:6" ht="27" x14ac:dyDescent="0.35">
      <c r="A97" s="33" t="s">
        <v>156</v>
      </c>
      <c r="B97" s="17" t="s">
        <v>157</v>
      </c>
      <c r="C97" s="33" t="s">
        <v>118</v>
      </c>
      <c r="D97" s="33">
        <v>1</v>
      </c>
      <c r="E97" s="15"/>
      <c r="F97" s="16">
        <f t="shared" si="5"/>
        <v>0</v>
      </c>
    </row>
    <row r="98" spans="1:6" ht="27" x14ac:dyDescent="0.35">
      <c r="A98" s="33" t="s">
        <v>158</v>
      </c>
      <c r="B98" s="17" t="s">
        <v>159</v>
      </c>
      <c r="C98" s="33" t="s">
        <v>39</v>
      </c>
      <c r="D98" s="33">
        <v>11.13</v>
      </c>
      <c r="E98" s="15"/>
      <c r="F98" s="16">
        <f t="shared" si="5"/>
        <v>0</v>
      </c>
    </row>
    <row r="99" spans="1:6" x14ac:dyDescent="0.35">
      <c r="A99" s="33" t="s">
        <v>160</v>
      </c>
      <c r="B99" s="17" t="s">
        <v>161</v>
      </c>
      <c r="C99" s="33" t="s">
        <v>162</v>
      </c>
      <c r="D99" s="33">
        <v>14</v>
      </c>
      <c r="E99" s="34"/>
      <c r="F99" s="16">
        <f t="shared" si="5"/>
        <v>0</v>
      </c>
    </row>
    <row r="100" spans="1:6" x14ac:dyDescent="0.35">
      <c r="A100" s="33" t="s">
        <v>163</v>
      </c>
      <c r="B100" s="17" t="s">
        <v>164</v>
      </c>
      <c r="C100" s="33" t="s">
        <v>32</v>
      </c>
      <c r="D100" s="33">
        <v>14</v>
      </c>
      <c r="E100" s="15"/>
      <c r="F100" s="16">
        <f t="shared" si="5"/>
        <v>0</v>
      </c>
    </row>
    <row r="101" spans="1:6" x14ac:dyDescent="0.35">
      <c r="A101" s="33" t="s">
        <v>165</v>
      </c>
      <c r="B101" s="17" t="s">
        <v>166</v>
      </c>
      <c r="C101" s="33" t="s">
        <v>32</v>
      </c>
      <c r="D101" s="33">
        <v>6</v>
      </c>
      <c r="E101" s="15"/>
      <c r="F101" s="16">
        <f t="shared" si="5"/>
        <v>0</v>
      </c>
    </row>
    <row r="102" spans="1:6" x14ac:dyDescent="0.35">
      <c r="A102" s="33" t="s">
        <v>167</v>
      </c>
      <c r="B102" s="35" t="s">
        <v>168</v>
      </c>
      <c r="C102" s="33" t="s">
        <v>32</v>
      </c>
      <c r="D102" s="33">
        <v>1</v>
      </c>
      <c r="E102" s="15"/>
      <c r="F102" s="16">
        <f t="shared" si="5"/>
        <v>0</v>
      </c>
    </row>
    <row r="103" spans="1:6" x14ac:dyDescent="0.35">
      <c r="A103" s="33" t="s">
        <v>169</v>
      </c>
      <c r="B103" s="17" t="s">
        <v>170</v>
      </c>
      <c r="C103" s="33" t="s">
        <v>32</v>
      </c>
      <c r="D103" s="33">
        <v>2</v>
      </c>
      <c r="E103" s="15"/>
      <c r="F103" s="16">
        <f t="shared" si="5"/>
        <v>0</v>
      </c>
    </row>
    <row r="104" spans="1:6" ht="14" customHeight="1" x14ac:dyDescent="0.35">
      <c r="A104" s="18" t="s">
        <v>171</v>
      </c>
      <c r="B104" s="19"/>
      <c r="C104" s="19"/>
      <c r="D104" s="19"/>
      <c r="E104" s="20"/>
      <c r="F104" s="21">
        <f>+SUM(F79:F103)</f>
        <v>0</v>
      </c>
    </row>
    <row r="105" spans="1:6" ht="15" customHeight="1" x14ac:dyDescent="0.35">
      <c r="A105" s="9" t="s">
        <v>172</v>
      </c>
      <c r="B105" s="10"/>
      <c r="C105" s="10"/>
      <c r="D105" s="10"/>
      <c r="E105" s="25"/>
      <c r="F105" s="26"/>
    </row>
    <row r="106" spans="1:6" ht="54" x14ac:dyDescent="0.35">
      <c r="A106" s="36" t="s">
        <v>173</v>
      </c>
      <c r="B106" s="37" t="s">
        <v>174</v>
      </c>
      <c r="C106" s="36" t="s">
        <v>118</v>
      </c>
      <c r="D106" s="36">
        <v>1</v>
      </c>
      <c r="E106" s="15"/>
      <c r="F106" s="16">
        <f>+D106*E106</f>
        <v>0</v>
      </c>
    </row>
    <row r="107" spans="1:6" x14ac:dyDescent="0.35">
      <c r="A107" s="36" t="s">
        <v>175</v>
      </c>
      <c r="B107" s="37" t="s">
        <v>176</v>
      </c>
      <c r="C107" s="36" t="s">
        <v>39</v>
      </c>
      <c r="D107" s="36">
        <v>15.5</v>
      </c>
      <c r="E107" s="15"/>
      <c r="F107" s="22">
        <f>+D107*E107</f>
        <v>0</v>
      </c>
    </row>
    <row r="108" spans="1:6" ht="14" customHeight="1" x14ac:dyDescent="0.35">
      <c r="A108" s="18" t="s">
        <v>177</v>
      </c>
      <c r="B108" s="19"/>
      <c r="C108" s="19"/>
      <c r="D108" s="19"/>
      <c r="E108" s="20"/>
      <c r="F108" s="21">
        <f>+SUM(F106:F107)</f>
        <v>0</v>
      </c>
    </row>
    <row r="109" spans="1:6" ht="15" customHeight="1" x14ac:dyDescent="0.35">
      <c r="A109" s="9" t="s">
        <v>178</v>
      </c>
      <c r="B109" s="10"/>
      <c r="C109" s="10"/>
      <c r="D109" s="10"/>
      <c r="E109" s="9"/>
      <c r="F109" s="10"/>
    </row>
    <row r="110" spans="1:6" ht="40.5" x14ac:dyDescent="0.35">
      <c r="A110" s="33" t="s">
        <v>179</v>
      </c>
      <c r="B110" s="17" t="s">
        <v>180</v>
      </c>
      <c r="C110" s="33" t="s">
        <v>39</v>
      </c>
      <c r="D110" s="33">
        <v>15.7</v>
      </c>
      <c r="E110" s="15"/>
      <c r="F110" s="15">
        <f>+D110*E110</f>
        <v>0</v>
      </c>
    </row>
    <row r="111" spans="1:6" ht="27" x14ac:dyDescent="0.35">
      <c r="A111" s="33" t="s">
        <v>181</v>
      </c>
      <c r="B111" s="17" t="s">
        <v>182</v>
      </c>
      <c r="C111" s="13" t="s">
        <v>13</v>
      </c>
      <c r="D111" s="33">
        <v>7.2</v>
      </c>
      <c r="E111" s="15"/>
      <c r="F111" s="15">
        <f t="shared" ref="F111:F114" si="6">+D111*E111</f>
        <v>0</v>
      </c>
    </row>
    <row r="112" spans="1:6" x14ac:dyDescent="0.35">
      <c r="A112" s="33" t="s">
        <v>183</v>
      </c>
      <c r="B112" s="17" t="s">
        <v>184</v>
      </c>
      <c r="C112" s="13" t="s">
        <v>13</v>
      </c>
      <c r="D112" s="33">
        <v>240.18</v>
      </c>
      <c r="E112" s="15"/>
      <c r="F112" s="16">
        <f t="shared" si="6"/>
        <v>0</v>
      </c>
    </row>
    <row r="113" spans="1:6" ht="27" x14ac:dyDescent="0.35">
      <c r="A113" s="33" t="s">
        <v>185</v>
      </c>
      <c r="B113" s="17" t="s">
        <v>186</v>
      </c>
      <c r="C113" s="13" t="s">
        <v>13</v>
      </c>
      <c r="D113" s="33">
        <v>249</v>
      </c>
      <c r="E113" s="15"/>
      <c r="F113" s="16">
        <f t="shared" si="6"/>
        <v>0</v>
      </c>
    </row>
    <row r="114" spans="1:6" ht="27" x14ac:dyDescent="0.35">
      <c r="A114" s="33" t="s">
        <v>187</v>
      </c>
      <c r="B114" s="17" t="s">
        <v>188</v>
      </c>
      <c r="C114" s="33" t="s">
        <v>32</v>
      </c>
      <c r="D114" s="33">
        <v>1</v>
      </c>
      <c r="E114" s="15"/>
      <c r="F114" s="16">
        <f t="shared" si="6"/>
        <v>0</v>
      </c>
    </row>
    <row r="115" spans="1:6" ht="14" customHeight="1" x14ac:dyDescent="0.35">
      <c r="A115" s="18" t="s">
        <v>189</v>
      </c>
      <c r="B115" s="19"/>
      <c r="C115" s="19"/>
      <c r="D115" s="19"/>
      <c r="E115" s="20"/>
      <c r="F115" s="21">
        <f>+SUM(F110:F114)</f>
        <v>0</v>
      </c>
    </row>
    <row r="116" spans="1:6" ht="15" customHeight="1" x14ac:dyDescent="0.35">
      <c r="A116" s="9" t="s">
        <v>190</v>
      </c>
      <c r="B116" s="10"/>
      <c r="C116" s="10"/>
      <c r="D116" s="10"/>
      <c r="E116" s="9"/>
      <c r="F116" s="10"/>
    </row>
    <row r="117" spans="1:6" ht="40.5" x14ac:dyDescent="0.35">
      <c r="A117" s="33" t="s">
        <v>191</v>
      </c>
      <c r="B117" s="17" t="s">
        <v>192</v>
      </c>
      <c r="C117" s="33" t="s">
        <v>118</v>
      </c>
      <c r="D117" s="33">
        <v>1</v>
      </c>
      <c r="E117" s="15"/>
      <c r="F117" s="16">
        <f>+E117*D117</f>
        <v>0</v>
      </c>
    </row>
    <row r="118" spans="1:6" ht="14" customHeight="1" x14ac:dyDescent="0.35">
      <c r="A118" s="18" t="s">
        <v>193</v>
      </c>
      <c r="B118" s="19"/>
      <c r="C118" s="19"/>
      <c r="D118" s="19"/>
      <c r="E118" s="20"/>
      <c r="F118" s="21">
        <f>+SUM(F117)</f>
        <v>0</v>
      </c>
    </row>
    <row r="119" spans="1:6" ht="15" customHeight="1" x14ac:dyDescent="0.35">
      <c r="A119" s="9" t="s">
        <v>194</v>
      </c>
      <c r="B119" s="10"/>
      <c r="C119" s="10"/>
      <c r="D119" s="10"/>
      <c r="E119" s="9"/>
      <c r="F119" s="10"/>
    </row>
    <row r="120" spans="1:6" x14ac:dyDescent="0.35">
      <c r="A120" s="33" t="s">
        <v>195</v>
      </c>
      <c r="B120" s="17" t="s">
        <v>196</v>
      </c>
      <c r="C120" s="13" t="s">
        <v>13</v>
      </c>
      <c r="D120" s="33">
        <v>5</v>
      </c>
      <c r="E120" s="15"/>
      <c r="F120" s="16">
        <f>+E120*D120</f>
        <v>0</v>
      </c>
    </row>
    <row r="121" spans="1:6" x14ac:dyDescent="0.35">
      <c r="A121" s="33" t="s">
        <v>197</v>
      </c>
      <c r="B121" s="17" t="s">
        <v>198</v>
      </c>
      <c r="C121" s="13" t="s">
        <v>13</v>
      </c>
      <c r="D121" s="33">
        <v>6</v>
      </c>
      <c r="E121" s="15"/>
      <c r="F121" s="16">
        <f t="shared" ref="F121:F123" si="7">+E121*D121</f>
        <v>0</v>
      </c>
    </row>
    <row r="122" spans="1:6" x14ac:dyDescent="0.35">
      <c r="A122" s="33" t="s">
        <v>199</v>
      </c>
      <c r="B122" s="17" t="s">
        <v>200</v>
      </c>
      <c r="C122" s="33" t="s">
        <v>32</v>
      </c>
      <c r="D122" s="33">
        <v>1</v>
      </c>
      <c r="E122" s="15"/>
      <c r="F122" s="16">
        <f t="shared" si="7"/>
        <v>0</v>
      </c>
    </row>
    <row r="123" spans="1:6" x14ac:dyDescent="0.35">
      <c r="A123" s="33" t="s">
        <v>201</v>
      </c>
      <c r="B123" s="17" t="s">
        <v>202</v>
      </c>
      <c r="C123" s="13" t="s">
        <v>13</v>
      </c>
      <c r="D123" s="33">
        <v>30</v>
      </c>
      <c r="E123" s="15"/>
      <c r="F123" s="16">
        <f t="shared" si="7"/>
        <v>0</v>
      </c>
    </row>
    <row r="124" spans="1:6" x14ac:dyDescent="0.35">
      <c r="A124" s="33" t="s">
        <v>203</v>
      </c>
      <c r="B124" s="17" t="s">
        <v>204</v>
      </c>
      <c r="C124" s="13" t="s">
        <v>13</v>
      </c>
      <c r="D124" s="33">
        <v>30</v>
      </c>
      <c r="E124" s="15"/>
      <c r="F124" s="16">
        <f>+E124*D124</f>
        <v>0</v>
      </c>
    </row>
    <row r="125" spans="1:6" x14ac:dyDescent="0.35">
      <c r="A125" s="33" t="s">
        <v>205</v>
      </c>
      <c r="B125" s="17" t="s">
        <v>206</v>
      </c>
      <c r="C125" s="13" t="s">
        <v>13</v>
      </c>
      <c r="D125" s="33">
        <v>8</v>
      </c>
      <c r="E125" s="15"/>
      <c r="F125" s="16">
        <f t="shared" ref="F125:F132" si="8">+E125*D125</f>
        <v>0</v>
      </c>
    </row>
    <row r="126" spans="1:6" ht="17.25" customHeight="1" x14ac:dyDescent="0.35">
      <c r="A126" s="33" t="s">
        <v>207</v>
      </c>
      <c r="B126" s="17" t="s">
        <v>208</v>
      </c>
      <c r="C126" s="13" t="s">
        <v>13</v>
      </c>
      <c r="D126" s="33">
        <v>12</v>
      </c>
      <c r="E126" s="15"/>
      <c r="F126" s="16">
        <f t="shared" si="8"/>
        <v>0</v>
      </c>
    </row>
    <row r="127" spans="1:6" ht="27" x14ac:dyDescent="0.35">
      <c r="A127" s="33" t="s">
        <v>209</v>
      </c>
      <c r="B127" s="17" t="s">
        <v>210</v>
      </c>
      <c r="C127" s="33" t="s">
        <v>32</v>
      </c>
      <c r="D127" s="33">
        <v>1</v>
      </c>
      <c r="E127" s="15"/>
      <c r="F127" s="16">
        <f t="shared" si="8"/>
        <v>0</v>
      </c>
    </row>
    <row r="128" spans="1:6" x14ac:dyDescent="0.35">
      <c r="A128" s="33" t="s">
        <v>211</v>
      </c>
      <c r="B128" s="17" t="s">
        <v>212</v>
      </c>
      <c r="C128" s="33" t="s">
        <v>32</v>
      </c>
      <c r="D128" s="33">
        <v>1</v>
      </c>
      <c r="E128" s="15"/>
      <c r="F128" s="16">
        <f t="shared" si="8"/>
        <v>0</v>
      </c>
    </row>
    <row r="129" spans="1:6" x14ac:dyDescent="0.35">
      <c r="A129" s="33" t="s">
        <v>213</v>
      </c>
      <c r="B129" s="17" t="s">
        <v>214</v>
      </c>
      <c r="C129" s="33" t="s">
        <v>215</v>
      </c>
      <c r="D129" s="33">
        <v>1</v>
      </c>
      <c r="E129" s="15"/>
      <c r="F129" s="16">
        <f t="shared" si="8"/>
        <v>0</v>
      </c>
    </row>
    <row r="130" spans="1:6" ht="31.5" customHeight="1" x14ac:dyDescent="0.35">
      <c r="A130" s="33" t="s">
        <v>216</v>
      </c>
      <c r="B130" s="17" t="s">
        <v>217</v>
      </c>
      <c r="C130" s="13" t="s">
        <v>13</v>
      </c>
      <c r="D130" s="33">
        <v>8</v>
      </c>
      <c r="E130" s="15"/>
      <c r="F130" s="16">
        <f t="shared" si="8"/>
        <v>0</v>
      </c>
    </row>
    <row r="131" spans="1:6" ht="39" customHeight="1" x14ac:dyDescent="0.35">
      <c r="A131" s="33" t="s">
        <v>218</v>
      </c>
      <c r="B131" s="17" t="s">
        <v>219</v>
      </c>
      <c r="C131" s="13" t="s">
        <v>13</v>
      </c>
      <c r="D131" s="33">
        <v>12</v>
      </c>
      <c r="E131" s="15"/>
      <c r="F131" s="16">
        <f t="shared" si="8"/>
        <v>0</v>
      </c>
    </row>
    <row r="132" spans="1:6" x14ac:dyDescent="0.35">
      <c r="A132" s="33" t="s">
        <v>220</v>
      </c>
      <c r="B132" s="17" t="s">
        <v>221</v>
      </c>
      <c r="C132" s="33" t="s">
        <v>32</v>
      </c>
      <c r="D132" s="33">
        <v>2</v>
      </c>
      <c r="E132" s="15"/>
      <c r="F132" s="16">
        <f t="shared" si="8"/>
        <v>0</v>
      </c>
    </row>
    <row r="133" spans="1:6" ht="14" customHeight="1" x14ac:dyDescent="0.35">
      <c r="A133" s="18" t="s">
        <v>222</v>
      </c>
      <c r="B133" s="19"/>
      <c r="C133" s="19"/>
      <c r="D133" s="19"/>
      <c r="E133" s="20"/>
      <c r="F133" s="21">
        <f>+SUM(F120:F132)</f>
        <v>0</v>
      </c>
    </row>
    <row r="134" spans="1:6" ht="15" customHeight="1" x14ac:dyDescent="0.35">
      <c r="A134" s="9" t="s">
        <v>223</v>
      </c>
      <c r="B134" s="10"/>
      <c r="C134" s="10"/>
      <c r="D134" s="10"/>
      <c r="E134" s="25"/>
      <c r="F134" s="26"/>
    </row>
    <row r="135" spans="1:6" ht="40.5" x14ac:dyDescent="0.35">
      <c r="A135" s="33" t="s">
        <v>224</v>
      </c>
      <c r="B135" s="17" t="s">
        <v>225</v>
      </c>
      <c r="C135" s="33" t="s">
        <v>32</v>
      </c>
      <c r="D135" s="33">
        <v>1</v>
      </c>
      <c r="E135" s="15"/>
      <c r="F135" s="16">
        <f>+E135*D135</f>
        <v>0</v>
      </c>
    </row>
    <row r="136" spans="1:6" ht="14" customHeight="1" x14ac:dyDescent="0.35">
      <c r="A136" s="18" t="s">
        <v>226</v>
      </c>
      <c r="B136" s="19"/>
      <c r="C136" s="19"/>
      <c r="D136" s="19"/>
      <c r="E136" s="20"/>
      <c r="F136" s="21">
        <f>+SUM(F135)</f>
        <v>0</v>
      </c>
    </row>
    <row r="137" spans="1:6" ht="15" customHeight="1" x14ac:dyDescent="0.35">
      <c r="A137" s="9" t="s">
        <v>227</v>
      </c>
      <c r="B137" s="10"/>
      <c r="C137" s="10"/>
      <c r="D137" s="10"/>
      <c r="E137" s="25"/>
      <c r="F137" s="26"/>
    </row>
    <row r="138" spans="1:6" x14ac:dyDescent="0.35">
      <c r="A138" s="33" t="s">
        <v>228</v>
      </c>
      <c r="B138" s="17" t="s">
        <v>229</v>
      </c>
      <c r="C138" s="13" t="s">
        <v>13</v>
      </c>
      <c r="D138" s="33">
        <v>19.86</v>
      </c>
      <c r="E138" s="15"/>
      <c r="F138" s="22">
        <f>+D138*E138</f>
        <v>0</v>
      </c>
    </row>
    <row r="139" spans="1:6" x14ac:dyDescent="0.35">
      <c r="A139" s="33" t="s">
        <v>230</v>
      </c>
      <c r="B139" s="17" t="s">
        <v>231</v>
      </c>
      <c r="C139" s="13" t="s">
        <v>13</v>
      </c>
      <c r="D139" s="33">
        <v>19.86</v>
      </c>
      <c r="E139" s="15"/>
      <c r="F139" s="16">
        <f t="shared" ref="F139:F141" si="9">+D139*E139</f>
        <v>0</v>
      </c>
    </row>
    <row r="140" spans="1:6" x14ac:dyDescent="0.35">
      <c r="A140" s="33" t="s">
        <v>232</v>
      </c>
      <c r="B140" s="17" t="s">
        <v>233</v>
      </c>
      <c r="C140" s="13" t="s">
        <v>13</v>
      </c>
      <c r="D140" s="33">
        <v>19.86</v>
      </c>
      <c r="E140" s="15"/>
      <c r="F140" s="16">
        <f t="shared" si="9"/>
        <v>0</v>
      </c>
    </row>
    <row r="141" spans="1:6" x14ac:dyDescent="0.35">
      <c r="A141" s="33" t="s">
        <v>234</v>
      </c>
      <c r="B141" s="17" t="s">
        <v>235</v>
      </c>
      <c r="C141" s="13" t="s">
        <v>13</v>
      </c>
      <c r="D141" s="33">
        <v>19.86</v>
      </c>
      <c r="E141" s="15"/>
      <c r="F141" s="16">
        <f t="shared" si="9"/>
        <v>0</v>
      </c>
    </row>
    <row r="142" spans="1:6" ht="14" customHeight="1" x14ac:dyDescent="0.35">
      <c r="A142" s="18" t="s">
        <v>236</v>
      </c>
      <c r="B142" s="19"/>
      <c r="C142" s="19"/>
      <c r="D142" s="19"/>
      <c r="E142" s="20"/>
      <c r="F142" s="21">
        <f>+SUM(F138:F141)</f>
        <v>0</v>
      </c>
    </row>
    <row r="143" spans="1:6" ht="15" customHeight="1" x14ac:dyDescent="0.35">
      <c r="A143" s="9" t="s">
        <v>237</v>
      </c>
      <c r="B143" s="10"/>
      <c r="C143" s="10"/>
      <c r="D143" s="10"/>
      <c r="E143" s="25"/>
      <c r="F143" s="26"/>
    </row>
    <row r="144" spans="1:6" ht="85.5" customHeight="1" x14ac:dyDescent="0.35">
      <c r="A144" s="33" t="s">
        <v>238</v>
      </c>
      <c r="B144" s="17" t="s">
        <v>239</v>
      </c>
      <c r="C144" s="33" t="s">
        <v>118</v>
      </c>
      <c r="D144" s="33">
        <v>1</v>
      </c>
      <c r="E144" s="15"/>
      <c r="F144" s="16">
        <f t="shared" ref="F144:F147" si="10">+D144*E144</f>
        <v>0</v>
      </c>
    </row>
    <row r="145" spans="1:6" ht="27" x14ac:dyDescent="0.35">
      <c r="A145" s="33" t="s">
        <v>240</v>
      </c>
      <c r="B145" s="17" t="s">
        <v>241</v>
      </c>
      <c r="C145" s="33" t="s">
        <v>32</v>
      </c>
      <c r="D145" s="33">
        <v>1</v>
      </c>
      <c r="E145" s="15"/>
      <c r="F145" s="16">
        <f t="shared" si="10"/>
        <v>0</v>
      </c>
    </row>
    <row r="146" spans="1:6" ht="27" x14ac:dyDescent="0.35">
      <c r="A146" s="33" t="s">
        <v>242</v>
      </c>
      <c r="B146" s="17" t="s">
        <v>243</v>
      </c>
      <c r="C146" s="13" t="s">
        <v>13</v>
      </c>
      <c r="D146" s="33">
        <v>12.5</v>
      </c>
      <c r="E146" s="34"/>
      <c r="F146" s="16">
        <f t="shared" si="10"/>
        <v>0</v>
      </c>
    </row>
    <row r="147" spans="1:6" x14ac:dyDescent="0.35">
      <c r="A147" s="33" t="s">
        <v>244</v>
      </c>
      <c r="B147" s="17" t="s">
        <v>245</v>
      </c>
      <c r="C147" s="13" t="s">
        <v>13</v>
      </c>
      <c r="D147" s="33">
        <v>17</v>
      </c>
      <c r="E147" s="34"/>
      <c r="F147" s="16">
        <f t="shared" si="10"/>
        <v>0</v>
      </c>
    </row>
    <row r="148" spans="1:6" ht="14" customHeight="1" x14ac:dyDescent="0.35">
      <c r="A148" s="18" t="s">
        <v>246</v>
      </c>
      <c r="B148" s="19"/>
      <c r="C148" s="19"/>
      <c r="D148" s="19"/>
      <c r="E148" s="20"/>
      <c r="F148" s="21">
        <f>+SUM(F144:F147)</f>
        <v>0</v>
      </c>
    </row>
    <row r="149" spans="1:6" ht="15" customHeight="1" x14ac:dyDescent="0.35">
      <c r="A149" s="9" t="s">
        <v>247</v>
      </c>
      <c r="B149" s="10"/>
      <c r="C149" s="10"/>
      <c r="D149" s="10"/>
      <c r="E149" s="9"/>
      <c r="F149" s="10"/>
    </row>
    <row r="150" spans="1:6" ht="40.5" x14ac:dyDescent="0.35">
      <c r="A150" s="33" t="s">
        <v>248</v>
      </c>
      <c r="B150" s="17" t="s">
        <v>249</v>
      </c>
      <c r="C150" s="33" t="s">
        <v>32</v>
      </c>
      <c r="D150" s="33">
        <v>2</v>
      </c>
      <c r="E150" s="15"/>
      <c r="F150" s="16">
        <f t="shared" ref="F150:F151" si="11">+D150*E150</f>
        <v>0</v>
      </c>
    </row>
    <row r="151" spans="1:6" ht="27" x14ac:dyDescent="0.35">
      <c r="A151" s="33" t="s">
        <v>250</v>
      </c>
      <c r="B151" s="17" t="s">
        <v>251</v>
      </c>
      <c r="C151" s="33" t="s">
        <v>32</v>
      </c>
      <c r="D151" s="33">
        <v>1</v>
      </c>
      <c r="E151" s="15"/>
      <c r="F151" s="16">
        <f t="shared" si="11"/>
        <v>0</v>
      </c>
    </row>
    <row r="152" spans="1:6" ht="14" customHeight="1" x14ac:dyDescent="0.35">
      <c r="A152" s="18" t="s">
        <v>252</v>
      </c>
      <c r="B152" s="19"/>
      <c r="C152" s="19"/>
      <c r="D152" s="19"/>
      <c r="E152" s="20"/>
      <c r="F152" s="21">
        <f>+SUM(F150:F151)</f>
        <v>0</v>
      </c>
    </row>
    <row r="153" spans="1:6" ht="15" customHeight="1" x14ac:dyDescent="0.35">
      <c r="A153" s="9" t="s">
        <v>253</v>
      </c>
      <c r="B153" s="10"/>
      <c r="C153" s="10"/>
      <c r="D153" s="10"/>
      <c r="E153" s="9"/>
      <c r="F153" s="10"/>
    </row>
    <row r="154" spans="1:6" ht="40.5" x14ac:dyDescent="0.35">
      <c r="A154" s="33" t="s">
        <v>254</v>
      </c>
      <c r="B154" s="17" t="s">
        <v>255</v>
      </c>
      <c r="C154" s="33" t="s">
        <v>32</v>
      </c>
      <c r="D154" s="33">
        <v>1</v>
      </c>
      <c r="E154" s="15"/>
      <c r="F154" s="16">
        <f>+D154*E154</f>
        <v>0</v>
      </c>
    </row>
    <row r="155" spans="1:6" x14ac:dyDescent="0.35">
      <c r="A155" s="33" t="s">
        <v>256</v>
      </c>
      <c r="B155" s="17" t="s">
        <v>257</v>
      </c>
      <c r="C155" s="33" t="s">
        <v>32</v>
      </c>
      <c r="D155" s="33">
        <v>1</v>
      </c>
      <c r="E155" s="15"/>
      <c r="F155" s="16">
        <f>+D155*E155</f>
        <v>0</v>
      </c>
    </row>
    <row r="156" spans="1:6" ht="14" customHeight="1" x14ac:dyDescent="0.35">
      <c r="A156" s="18" t="s">
        <v>258</v>
      </c>
      <c r="B156" s="19"/>
      <c r="C156" s="19"/>
      <c r="D156" s="19"/>
      <c r="E156" s="20"/>
      <c r="F156" s="21">
        <f>+SUM(F154:F155)</f>
        <v>0</v>
      </c>
    </row>
    <row r="157" spans="1:6" ht="15" customHeight="1" x14ac:dyDescent="0.35">
      <c r="A157" s="9" t="s">
        <v>259</v>
      </c>
      <c r="B157" s="10"/>
      <c r="C157" s="10"/>
      <c r="D157" s="10"/>
      <c r="E157" s="9"/>
      <c r="F157" s="10"/>
    </row>
    <row r="158" spans="1:6" ht="27" x14ac:dyDescent="0.35">
      <c r="A158" s="33" t="s">
        <v>260</v>
      </c>
      <c r="B158" s="17" t="s">
        <v>261</v>
      </c>
      <c r="C158" s="13" t="s">
        <v>118</v>
      </c>
      <c r="D158" s="33">
        <v>1</v>
      </c>
      <c r="E158" s="15"/>
      <c r="F158" s="16">
        <f>+D158*E158</f>
        <v>0</v>
      </c>
    </row>
    <row r="159" spans="1:6" x14ac:dyDescent="0.35">
      <c r="A159" s="33" t="s">
        <v>262</v>
      </c>
      <c r="B159" s="17" t="s">
        <v>263</v>
      </c>
      <c r="C159" s="33" t="s">
        <v>32</v>
      </c>
      <c r="D159" s="33">
        <v>1</v>
      </c>
      <c r="E159" s="15"/>
      <c r="F159" s="16">
        <f>+D159*E159</f>
        <v>0</v>
      </c>
    </row>
    <row r="160" spans="1:6" ht="14" customHeight="1" x14ac:dyDescent="0.35">
      <c r="A160" s="18" t="s">
        <v>264</v>
      </c>
      <c r="B160" s="19"/>
      <c r="C160" s="19"/>
      <c r="D160" s="19"/>
      <c r="E160" s="20"/>
      <c r="F160" s="21">
        <f>+SUM(F158:F159)</f>
        <v>0</v>
      </c>
    </row>
    <row r="161" spans="1:6" ht="15" customHeight="1" x14ac:dyDescent="0.35">
      <c r="A161" s="9" t="s">
        <v>265</v>
      </c>
      <c r="B161" s="10"/>
      <c r="C161" s="10"/>
      <c r="D161" s="10"/>
      <c r="E161" s="9"/>
      <c r="F161" s="10"/>
    </row>
    <row r="162" spans="1:6" ht="40.5" x14ac:dyDescent="0.35">
      <c r="A162" s="33" t="s">
        <v>266</v>
      </c>
      <c r="B162" s="17" t="s">
        <v>267</v>
      </c>
      <c r="C162" s="33" t="s">
        <v>32</v>
      </c>
      <c r="D162" s="33">
        <v>1</v>
      </c>
      <c r="E162" s="15"/>
      <c r="F162" s="16">
        <f>+D162*E162</f>
        <v>0</v>
      </c>
    </row>
    <row r="163" spans="1:6" ht="27" x14ac:dyDescent="0.35">
      <c r="A163" s="33" t="s">
        <v>268</v>
      </c>
      <c r="B163" s="17" t="s">
        <v>251</v>
      </c>
      <c r="C163" s="13" t="s">
        <v>118</v>
      </c>
      <c r="D163" s="33">
        <v>1</v>
      </c>
      <c r="E163" s="15"/>
      <c r="F163" s="16">
        <f>+D163*E163</f>
        <v>0</v>
      </c>
    </row>
    <row r="164" spans="1:6" ht="14" customHeight="1" x14ac:dyDescent="0.35">
      <c r="A164" s="18" t="s">
        <v>269</v>
      </c>
      <c r="B164" s="19"/>
      <c r="C164" s="19"/>
      <c r="D164" s="19"/>
      <c r="E164" s="20"/>
      <c r="F164" s="21">
        <f>+SUM(F162:F163)</f>
        <v>0</v>
      </c>
    </row>
    <row r="165" spans="1:6" ht="15" customHeight="1" x14ac:dyDescent="0.35">
      <c r="A165" s="9" t="s">
        <v>270</v>
      </c>
      <c r="B165" s="10"/>
      <c r="C165" s="10"/>
      <c r="D165" s="10"/>
      <c r="E165" s="9"/>
      <c r="F165" s="10"/>
    </row>
    <row r="166" spans="1:6" ht="27" x14ac:dyDescent="0.35">
      <c r="A166" s="33" t="s">
        <v>271</v>
      </c>
      <c r="B166" s="17" t="s">
        <v>272</v>
      </c>
      <c r="C166" s="13" t="s">
        <v>118</v>
      </c>
      <c r="D166" s="33">
        <v>1</v>
      </c>
      <c r="E166" s="15"/>
      <c r="F166" s="16">
        <f>+D166*E166</f>
        <v>0</v>
      </c>
    </row>
    <row r="167" spans="1:6" ht="14" customHeight="1" x14ac:dyDescent="0.35">
      <c r="A167" s="18" t="s">
        <v>273</v>
      </c>
      <c r="B167" s="19"/>
      <c r="C167" s="19"/>
      <c r="D167" s="19"/>
      <c r="E167" s="20"/>
      <c r="F167" s="21">
        <f>+SUM(F166)</f>
        <v>0</v>
      </c>
    </row>
    <row r="168" spans="1:6" ht="15" customHeight="1" x14ac:dyDescent="0.35">
      <c r="A168" s="9" t="s">
        <v>274</v>
      </c>
      <c r="B168" s="10"/>
      <c r="C168" s="10"/>
      <c r="D168" s="10"/>
      <c r="E168" s="9"/>
      <c r="F168" s="10"/>
    </row>
    <row r="169" spans="1:6" ht="27" x14ac:dyDescent="0.35">
      <c r="A169" s="33" t="s">
        <v>275</v>
      </c>
      <c r="B169" s="17" t="s">
        <v>276</v>
      </c>
      <c r="C169" s="33" t="s">
        <v>32</v>
      </c>
      <c r="D169" s="33">
        <v>1</v>
      </c>
      <c r="E169" s="15"/>
      <c r="F169" s="16">
        <f>+D169*E169</f>
        <v>0</v>
      </c>
    </row>
    <row r="170" spans="1:6" ht="14" customHeight="1" x14ac:dyDescent="0.35">
      <c r="A170" s="18" t="s">
        <v>277</v>
      </c>
      <c r="B170" s="19"/>
      <c r="C170" s="19"/>
      <c r="D170" s="19"/>
      <c r="E170" s="20"/>
      <c r="F170" s="21">
        <f>+SUM(F169)</f>
        <v>0</v>
      </c>
    </row>
    <row r="171" spans="1:6" ht="15" customHeight="1" x14ac:dyDescent="0.35">
      <c r="A171" s="9" t="s">
        <v>278</v>
      </c>
      <c r="B171" s="10"/>
      <c r="C171" s="10"/>
      <c r="D171" s="10"/>
      <c r="E171" s="9"/>
      <c r="F171" s="10"/>
    </row>
    <row r="172" spans="1:6" ht="40.5" x14ac:dyDescent="0.35">
      <c r="A172" s="33" t="s">
        <v>279</v>
      </c>
      <c r="B172" s="17" t="s">
        <v>280</v>
      </c>
      <c r="C172" s="33" t="s">
        <v>32</v>
      </c>
      <c r="D172" s="33">
        <v>1</v>
      </c>
      <c r="E172" s="15"/>
      <c r="F172" s="16">
        <f>+D172*E172</f>
        <v>0</v>
      </c>
    </row>
    <row r="173" spans="1:6" ht="14" customHeight="1" x14ac:dyDescent="0.35">
      <c r="A173" s="18" t="s">
        <v>281</v>
      </c>
      <c r="B173" s="19"/>
      <c r="C173" s="19"/>
      <c r="D173" s="19"/>
      <c r="E173" s="20"/>
      <c r="F173" s="21">
        <f>+SUM(F172)</f>
        <v>0</v>
      </c>
    </row>
    <row r="174" spans="1:6" ht="15" customHeight="1" x14ac:dyDescent="0.35">
      <c r="A174" s="9" t="s">
        <v>282</v>
      </c>
      <c r="B174" s="10"/>
      <c r="C174" s="10"/>
      <c r="D174" s="10"/>
      <c r="E174" s="9"/>
      <c r="F174" s="10"/>
    </row>
    <row r="175" spans="1:6" ht="40.5" x14ac:dyDescent="0.35">
      <c r="A175" s="33" t="s">
        <v>283</v>
      </c>
      <c r="B175" s="17" t="s">
        <v>284</v>
      </c>
      <c r="C175" s="33" t="s">
        <v>32</v>
      </c>
      <c r="D175" s="33">
        <v>4</v>
      </c>
      <c r="E175" s="15"/>
      <c r="F175" s="35">
        <f>+D175*E175</f>
        <v>0</v>
      </c>
    </row>
    <row r="176" spans="1:6" ht="14" customHeight="1" x14ac:dyDescent="0.35">
      <c r="A176" s="18" t="s">
        <v>285</v>
      </c>
      <c r="B176" s="19"/>
      <c r="C176" s="19"/>
      <c r="D176" s="19"/>
      <c r="E176" s="20"/>
      <c r="F176" s="21">
        <f>+SUM(F175)</f>
        <v>0</v>
      </c>
    </row>
    <row r="177" spans="1:6" ht="15" customHeight="1" x14ac:dyDescent="0.35">
      <c r="A177" s="9" t="s">
        <v>286</v>
      </c>
      <c r="B177" s="10"/>
      <c r="C177" s="10"/>
      <c r="D177" s="10"/>
      <c r="E177" s="9"/>
      <c r="F177" s="10"/>
    </row>
    <row r="178" spans="1:6" ht="40.5" x14ac:dyDescent="0.35">
      <c r="A178" s="33" t="s">
        <v>287</v>
      </c>
      <c r="B178" s="17" t="s">
        <v>288</v>
      </c>
      <c r="C178" s="33" t="s">
        <v>32</v>
      </c>
      <c r="D178" s="33">
        <v>3</v>
      </c>
      <c r="E178" s="15"/>
      <c r="F178" s="16">
        <f>+D178*E178</f>
        <v>0</v>
      </c>
    </row>
    <row r="179" spans="1:6" ht="14" customHeight="1" x14ac:dyDescent="0.35">
      <c r="A179" s="18" t="s">
        <v>289</v>
      </c>
      <c r="B179" s="19"/>
      <c r="C179" s="19"/>
      <c r="D179" s="19"/>
      <c r="E179" s="20"/>
      <c r="F179" s="21">
        <f>+SUM(F178)</f>
        <v>0</v>
      </c>
    </row>
    <row r="180" spans="1:6" ht="15" customHeight="1" x14ac:dyDescent="0.35">
      <c r="A180" s="9" t="s">
        <v>290</v>
      </c>
      <c r="B180" s="10"/>
      <c r="C180" s="10"/>
      <c r="D180" s="10"/>
      <c r="E180" s="9"/>
      <c r="F180" s="10"/>
    </row>
    <row r="181" spans="1:6" ht="40.5" x14ac:dyDescent="0.35">
      <c r="A181" s="33" t="s">
        <v>291</v>
      </c>
      <c r="B181" s="17" t="s">
        <v>292</v>
      </c>
      <c r="C181" s="33" t="s">
        <v>32</v>
      </c>
      <c r="D181" s="33">
        <v>3</v>
      </c>
      <c r="E181" s="38"/>
      <c r="F181" s="16">
        <f>+D181*E181</f>
        <v>0</v>
      </c>
    </row>
    <row r="182" spans="1:6" ht="14" customHeight="1" x14ac:dyDescent="0.35">
      <c r="A182" s="18" t="s">
        <v>293</v>
      </c>
      <c r="B182" s="19"/>
      <c r="C182" s="19"/>
      <c r="D182" s="19"/>
      <c r="E182" s="20"/>
      <c r="F182" s="21">
        <f>+SUM(F181)</f>
        <v>0</v>
      </c>
    </row>
    <row r="183" spans="1:6" ht="15" customHeight="1" x14ac:dyDescent="0.35">
      <c r="A183" s="9" t="s">
        <v>294</v>
      </c>
      <c r="B183" s="10"/>
      <c r="C183" s="10"/>
      <c r="D183" s="10"/>
      <c r="E183" s="9"/>
      <c r="F183" s="10"/>
    </row>
    <row r="184" spans="1:6" ht="40.5" x14ac:dyDescent="0.35">
      <c r="A184" s="33" t="s">
        <v>295</v>
      </c>
      <c r="B184" s="17" t="s">
        <v>296</v>
      </c>
      <c r="C184" s="33" t="s">
        <v>32</v>
      </c>
      <c r="D184" s="33">
        <v>2</v>
      </c>
      <c r="E184" s="38"/>
      <c r="F184" s="16">
        <f>+D184*E184</f>
        <v>0</v>
      </c>
    </row>
    <row r="185" spans="1:6" ht="14" customHeight="1" x14ac:dyDescent="0.35">
      <c r="A185" s="18" t="s">
        <v>297</v>
      </c>
      <c r="B185" s="19"/>
      <c r="C185" s="19"/>
      <c r="D185" s="19"/>
      <c r="E185" s="20"/>
      <c r="F185" s="21">
        <f>+SUM(F184)</f>
        <v>0</v>
      </c>
    </row>
    <row r="186" spans="1:6" ht="15" customHeight="1" x14ac:dyDescent="0.35">
      <c r="A186" s="9" t="s">
        <v>298</v>
      </c>
      <c r="B186" s="10"/>
      <c r="C186" s="10"/>
      <c r="D186" s="10"/>
      <c r="E186" s="9"/>
      <c r="F186" s="10"/>
    </row>
    <row r="187" spans="1:6" x14ac:dyDescent="0.35">
      <c r="A187" s="33" t="s">
        <v>299</v>
      </c>
      <c r="B187" s="17" t="s">
        <v>300</v>
      </c>
      <c r="C187" s="13" t="s">
        <v>118</v>
      </c>
      <c r="D187" s="33">
        <v>30.6</v>
      </c>
      <c r="E187" s="38"/>
      <c r="F187" s="22">
        <f>+D187*E187</f>
        <v>0</v>
      </c>
    </row>
    <row r="188" spans="1:6" x14ac:dyDescent="0.35">
      <c r="A188" s="33" t="s">
        <v>301</v>
      </c>
      <c r="B188" s="17" t="s">
        <v>302</v>
      </c>
      <c r="C188" s="13" t="s">
        <v>118</v>
      </c>
      <c r="D188" s="33">
        <v>1</v>
      </c>
      <c r="E188" s="38"/>
      <c r="F188" s="16">
        <f>+D188*E188</f>
        <v>0</v>
      </c>
    </row>
    <row r="189" spans="1:6" x14ac:dyDescent="0.35">
      <c r="A189" s="33" t="s">
        <v>303</v>
      </c>
      <c r="B189" s="17" t="s">
        <v>304</v>
      </c>
      <c r="C189" s="13" t="s">
        <v>39</v>
      </c>
      <c r="D189" s="33">
        <v>36</v>
      </c>
      <c r="E189" s="38"/>
      <c r="F189" s="16">
        <f t="shared" ref="F189:F192" si="12">+D189*E189</f>
        <v>0</v>
      </c>
    </row>
    <row r="190" spans="1:6" ht="15.75" customHeight="1" x14ac:dyDescent="0.35">
      <c r="A190" s="33" t="s">
        <v>305</v>
      </c>
      <c r="B190" s="17" t="s">
        <v>306</v>
      </c>
      <c r="C190" s="13" t="s">
        <v>39</v>
      </c>
      <c r="D190" s="33">
        <v>36</v>
      </c>
      <c r="E190" s="38"/>
      <c r="F190" s="16">
        <f t="shared" si="12"/>
        <v>0</v>
      </c>
    </row>
    <row r="191" spans="1:6" x14ac:dyDescent="0.35">
      <c r="A191" s="33" t="s">
        <v>307</v>
      </c>
      <c r="B191" s="17" t="s">
        <v>308</v>
      </c>
      <c r="C191" s="13" t="s">
        <v>13</v>
      </c>
      <c r="D191" s="33">
        <v>30.6</v>
      </c>
      <c r="E191" s="38"/>
      <c r="F191" s="16">
        <f t="shared" si="12"/>
        <v>0</v>
      </c>
    </row>
    <row r="192" spans="1:6" x14ac:dyDescent="0.35">
      <c r="A192" s="33" t="s">
        <v>309</v>
      </c>
      <c r="B192" s="17" t="s">
        <v>310</v>
      </c>
      <c r="C192" s="13" t="s">
        <v>13</v>
      </c>
      <c r="D192" s="33">
        <v>30.6</v>
      </c>
      <c r="E192" s="38"/>
      <c r="F192" s="16">
        <f t="shared" si="12"/>
        <v>0</v>
      </c>
    </row>
    <row r="193" spans="1:6" ht="14" customHeight="1" x14ac:dyDescent="0.35">
      <c r="A193" s="18" t="s">
        <v>311</v>
      </c>
      <c r="B193" s="19"/>
      <c r="C193" s="19"/>
      <c r="D193" s="19"/>
      <c r="E193" s="20"/>
      <c r="F193" s="21">
        <f>+SUM(F187:F192)</f>
        <v>0</v>
      </c>
    </row>
    <row r="194" spans="1:6" ht="15" customHeight="1" x14ac:dyDescent="0.35">
      <c r="A194" s="9" t="s">
        <v>312</v>
      </c>
      <c r="B194" s="10"/>
      <c r="C194" s="10"/>
      <c r="D194" s="10"/>
      <c r="E194" s="9"/>
      <c r="F194" s="10"/>
    </row>
    <row r="195" spans="1:6" ht="27" x14ac:dyDescent="0.35">
      <c r="A195" s="33" t="s">
        <v>313</v>
      </c>
      <c r="B195" s="17" t="s">
        <v>314</v>
      </c>
      <c r="C195" s="33" t="s">
        <v>32</v>
      </c>
      <c r="D195" s="33">
        <v>1</v>
      </c>
      <c r="E195" s="39"/>
      <c r="F195" s="16">
        <f>+D195*E195</f>
        <v>0</v>
      </c>
    </row>
    <row r="196" spans="1:6" ht="14" customHeight="1" x14ac:dyDescent="0.35">
      <c r="A196" s="18" t="s">
        <v>315</v>
      </c>
      <c r="B196" s="19"/>
      <c r="C196" s="19"/>
      <c r="D196" s="19"/>
      <c r="E196" s="20"/>
      <c r="F196" s="21">
        <f>+SUM(F195)</f>
        <v>0</v>
      </c>
    </row>
    <row r="197" spans="1:6" ht="15" customHeight="1" x14ac:dyDescent="0.35">
      <c r="A197" s="9" t="s">
        <v>316</v>
      </c>
      <c r="B197" s="10"/>
      <c r="C197" s="10"/>
      <c r="D197" s="10"/>
      <c r="E197" s="9"/>
      <c r="F197" s="10"/>
    </row>
    <row r="198" spans="1:6" ht="28" x14ac:dyDescent="0.35">
      <c r="A198" s="33" t="s">
        <v>317</v>
      </c>
      <c r="B198" s="40" t="s">
        <v>318</v>
      </c>
      <c r="C198" s="13" t="s">
        <v>13</v>
      </c>
      <c r="D198" s="41">
        <v>1.2</v>
      </c>
      <c r="E198" s="38"/>
      <c r="F198" s="16">
        <f>+D198*E198</f>
        <v>0</v>
      </c>
    </row>
    <row r="199" spans="1:6" ht="28" x14ac:dyDescent="0.35">
      <c r="A199" s="33" t="s">
        <v>319</v>
      </c>
      <c r="B199" s="40" t="s">
        <v>320</v>
      </c>
      <c r="C199" s="13" t="s">
        <v>13</v>
      </c>
      <c r="D199" s="41">
        <v>0.3</v>
      </c>
      <c r="E199" s="38"/>
      <c r="F199" s="16">
        <f t="shared" ref="F199:F215" si="13">+D199*E199</f>
        <v>0</v>
      </c>
    </row>
    <row r="200" spans="1:6" ht="28" x14ac:dyDescent="0.35">
      <c r="A200" s="33" t="s">
        <v>321</v>
      </c>
      <c r="B200" s="40" t="s">
        <v>322</v>
      </c>
      <c r="C200" s="13" t="s">
        <v>13</v>
      </c>
      <c r="D200" s="41">
        <v>0.5</v>
      </c>
      <c r="E200" s="38"/>
      <c r="F200" s="16">
        <f t="shared" si="13"/>
        <v>0</v>
      </c>
    </row>
    <row r="201" spans="1:6" ht="28" x14ac:dyDescent="0.35">
      <c r="A201" s="33" t="s">
        <v>323</v>
      </c>
      <c r="B201" s="40" t="s">
        <v>324</v>
      </c>
      <c r="C201" s="13" t="s">
        <v>13</v>
      </c>
      <c r="D201" s="41">
        <v>2.5</v>
      </c>
      <c r="E201" s="38"/>
      <c r="F201" s="16">
        <f t="shared" si="13"/>
        <v>0</v>
      </c>
    </row>
    <row r="202" spans="1:6" ht="27.5" x14ac:dyDescent="0.35">
      <c r="A202" s="33" t="s">
        <v>325</v>
      </c>
      <c r="B202" s="40" t="s">
        <v>326</v>
      </c>
      <c r="C202" s="13" t="s">
        <v>13</v>
      </c>
      <c r="D202" s="41">
        <v>3.9</v>
      </c>
      <c r="E202" s="38"/>
      <c r="F202" s="16">
        <f t="shared" si="13"/>
        <v>0</v>
      </c>
    </row>
    <row r="203" spans="1:6" ht="28" x14ac:dyDescent="0.35">
      <c r="A203" s="33" t="s">
        <v>327</v>
      </c>
      <c r="B203" s="40" t="s">
        <v>328</v>
      </c>
      <c r="C203" s="13" t="s">
        <v>13</v>
      </c>
      <c r="D203" s="41">
        <v>0.72</v>
      </c>
      <c r="E203" s="38"/>
      <c r="F203" s="16">
        <f t="shared" si="13"/>
        <v>0</v>
      </c>
    </row>
    <row r="204" spans="1:6" ht="28" x14ac:dyDescent="0.35">
      <c r="A204" s="33" t="s">
        <v>329</v>
      </c>
      <c r="B204" s="40" t="s">
        <v>330</v>
      </c>
      <c r="C204" s="13" t="s">
        <v>13</v>
      </c>
      <c r="D204" s="41">
        <v>0.35</v>
      </c>
      <c r="E204" s="38"/>
      <c r="F204" s="16">
        <f t="shared" si="13"/>
        <v>0</v>
      </c>
    </row>
    <row r="205" spans="1:6" ht="41" x14ac:dyDescent="0.35">
      <c r="A205" s="33" t="s">
        <v>331</v>
      </c>
      <c r="B205" s="40" t="s">
        <v>332</v>
      </c>
      <c r="C205" s="13" t="s">
        <v>13</v>
      </c>
      <c r="D205" s="41">
        <v>88</v>
      </c>
      <c r="E205" s="38"/>
      <c r="F205" s="16">
        <f t="shared" si="13"/>
        <v>0</v>
      </c>
    </row>
    <row r="206" spans="1:6" ht="14" x14ac:dyDescent="0.35">
      <c r="A206" s="33" t="s">
        <v>333</v>
      </c>
      <c r="B206" s="40" t="s">
        <v>334</v>
      </c>
      <c r="C206" s="33" t="s">
        <v>32</v>
      </c>
      <c r="D206" s="41">
        <v>1</v>
      </c>
      <c r="E206" s="38"/>
      <c r="F206" s="16">
        <f t="shared" si="13"/>
        <v>0</v>
      </c>
    </row>
    <row r="207" spans="1:6" x14ac:dyDescent="0.35">
      <c r="A207" s="33" t="s">
        <v>335</v>
      </c>
      <c r="B207" s="40" t="s">
        <v>336</v>
      </c>
      <c r="C207" s="33" t="s">
        <v>32</v>
      </c>
      <c r="D207" s="41">
        <v>1</v>
      </c>
      <c r="E207" s="38"/>
      <c r="F207" s="16">
        <f t="shared" si="13"/>
        <v>0</v>
      </c>
    </row>
    <row r="208" spans="1:6" x14ac:dyDescent="0.35">
      <c r="A208" s="33" t="s">
        <v>337</v>
      </c>
      <c r="B208" s="40" t="s">
        <v>338</v>
      </c>
      <c r="C208" s="33" t="s">
        <v>32</v>
      </c>
      <c r="D208" s="41">
        <v>2</v>
      </c>
      <c r="E208" s="38"/>
      <c r="F208" s="16">
        <f t="shared" si="13"/>
        <v>0</v>
      </c>
    </row>
    <row r="209" spans="1:6" ht="27.5" x14ac:dyDescent="0.35">
      <c r="A209" s="33" t="s">
        <v>339</v>
      </c>
      <c r="B209" s="40" t="s">
        <v>340</v>
      </c>
      <c r="C209" s="13" t="s">
        <v>13</v>
      </c>
      <c r="D209" s="41">
        <v>0.51739999999999997</v>
      </c>
      <c r="E209" s="38"/>
      <c r="F209" s="16">
        <f t="shared" si="13"/>
        <v>0</v>
      </c>
    </row>
    <row r="210" spans="1:6" ht="27.5" x14ac:dyDescent="0.35">
      <c r="A210" s="33" t="s">
        <v>341</v>
      </c>
      <c r="B210" s="40" t="s">
        <v>342</v>
      </c>
      <c r="C210" s="33" t="s">
        <v>32</v>
      </c>
      <c r="D210" s="41">
        <v>2</v>
      </c>
      <c r="E210" s="38"/>
      <c r="F210" s="16">
        <f t="shared" si="13"/>
        <v>0</v>
      </c>
    </row>
    <row r="211" spans="1:6" ht="27.5" x14ac:dyDescent="0.35">
      <c r="A211" s="33" t="s">
        <v>343</v>
      </c>
      <c r="B211" s="40" t="s">
        <v>344</v>
      </c>
      <c r="C211" s="33" t="s">
        <v>32</v>
      </c>
      <c r="D211" s="41">
        <v>2</v>
      </c>
      <c r="E211" s="38"/>
      <c r="F211" s="16">
        <f t="shared" si="13"/>
        <v>0</v>
      </c>
    </row>
    <row r="212" spans="1:6" ht="41" x14ac:dyDescent="0.35">
      <c r="A212" s="33" t="s">
        <v>345</v>
      </c>
      <c r="B212" s="40" t="s">
        <v>346</v>
      </c>
      <c r="C212" s="13" t="s">
        <v>13</v>
      </c>
      <c r="D212" s="41">
        <v>1</v>
      </c>
      <c r="E212" s="38"/>
      <c r="F212" s="16">
        <f t="shared" si="13"/>
        <v>0</v>
      </c>
    </row>
    <row r="213" spans="1:6" ht="27.5" x14ac:dyDescent="0.35">
      <c r="A213" s="33" t="s">
        <v>347</v>
      </c>
      <c r="B213" s="40" t="s">
        <v>348</v>
      </c>
      <c r="C213" s="33" t="s">
        <v>32</v>
      </c>
      <c r="D213" s="41">
        <v>1</v>
      </c>
      <c r="E213" s="38"/>
      <c r="F213" s="16">
        <f t="shared" si="13"/>
        <v>0</v>
      </c>
    </row>
    <row r="214" spans="1:6" ht="67.5" x14ac:dyDescent="0.35">
      <c r="A214" s="33" t="s">
        <v>349</v>
      </c>
      <c r="B214" s="40" t="s">
        <v>350</v>
      </c>
      <c r="C214" s="13" t="s">
        <v>13</v>
      </c>
      <c r="D214" s="41">
        <v>4.2</v>
      </c>
      <c r="E214" s="38"/>
      <c r="F214" s="16">
        <f t="shared" si="13"/>
        <v>0</v>
      </c>
    </row>
    <row r="215" spans="1:6" ht="67.5" x14ac:dyDescent="0.35">
      <c r="A215" s="33" t="s">
        <v>351</v>
      </c>
      <c r="B215" s="37" t="s">
        <v>352</v>
      </c>
      <c r="C215" s="13" t="s">
        <v>13</v>
      </c>
      <c r="D215" s="41">
        <v>4.0250000000000004</v>
      </c>
      <c r="E215" s="38"/>
      <c r="F215" s="16">
        <f t="shared" si="13"/>
        <v>0</v>
      </c>
    </row>
    <row r="216" spans="1:6" ht="14" customHeight="1" x14ac:dyDescent="0.35">
      <c r="A216" s="18" t="s">
        <v>353</v>
      </c>
      <c r="B216" s="19"/>
      <c r="C216" s="19"/>
      <c r="D216" s="19"/>
      <c r="E216" s="20"/>
      <c r="F216" s="21">
        <f>+SUM(F198:F215)</f>
        <v>0</v>
      </c>
    </row>
    <row r="217" spans="1:6" ht="15" customHeight="1" x14ac:dyDescent="0.35">
      <c r="A217" s="9" t="s">
        <v>354</v>
      </c>
      <c r="B217" s="10"/>
      <c r="C217" s="10"/>
      <c r="D217" s="10"/>
      <c r="E217" s="25"/>
      <c r="F217" s="26"/>
    </row>
    <row r="218" spans="1:6" ht="54" x14ac:dyDescent="0.35">
      <c r="A218" s="33" t="s">
        <v>355</v>
      </c>
      <c r="B218" s="17" t="s">
        <v>356</v>
      </c>
      <c r="C218" s="33" t="s">
        <v>32</v>
      </c>
      <c r="D218" s="33">
        <v>1</v>
      </c>
      <c r="E218" s="15"/>
      <c r="F218" s="16">
        <f t="shared" ref="F218:F224" si="14">+D218*E218</f>
        <v>0</v>
      </c>
    </row>
    <row r="219" spans="1:6" ht="27" x14ac:dyDescent="0.35">
      <c r="A219" s="33" t="s">
        <v>357</v>
      </c>
      <c r="B219" s="17" t="s">
        <v>358</v>
      </c>
      <c r="C219" s="33" t="s">
        <v>32</v>
      </c>
      <c r="D219" s="33">
        <v>5</v>
      </c>
      <c r="E219" s="15"/>
      <c r="F219" s="16">
        <f t="shared" si="14"/>
        <v>0</v>
      </c>
    </row>
    <row r="220" spans="1:6" x14ac:dyDescent="0.35">
      <c r="A220" s="33" t="s">
        <v>359</v>
      </c>
      <c r="B220" s="17" t="s">
        <v>360</v>
      </c>
      <c r="C220" s="13" t="s">
        <v>361</v>
      </c>
      <c r="D220" s="33">
        <v>685</v>
      </c>
      <c r="E220" s="15"/>
      <c r="F220" s="16">
        <f t="shared" si="14"/>
        <v>0</v>
      </c>
    </row>
    <row r="221" spans="1:6" ht="27" x14ac:dyDescent="0.35">
      <c r="A221" s="33" t="s">
        <v>362</v>
      </c>
      <c r="B221" s="17" t="s">
        <v>363</v>
      </c>
      <c r="C221" s="13" t="s">
        <v>118</v>
      </c>
      <c r="D221" s="33">
        <v>1</v>
      </c>
      <c r="E221" s="34"/>
      <c r="F221" s="16">
        <f t="shared" si="14"/>
        <v>0</v>
      </c>
    </row>
    <row r="222" spans="1:6" ht="27" x14ac:dyDescent="0.35">
      <c r="A222" s="33" t="s">
        <v>364</v>
      </c>
      <c r="B222" s="17" t="s">
        <v>365</v>
      </c>
      <c r="C222" s="33" t="s">
        <v>118</v>
      </c>
      <c r="D222" s="33">
        <v>1</v>
      </c>
      <c r="E222" s="34"/>
      <c r="F222" s="16">
        <f t="shared" si="14"/>
        <v>0</v>
      </c>
    </row>
    <row r="223" spans="1:6" ht="40.15" customHeight="1" x14ac:dyDescent="0.35">
      <c r="A223" s="33" t="s">
        <v>366</v>
      </c>
      <c r="B223" s="17" t="s">
        <v>367</v>
      </c>
      <c r="C223" s="33" t="s">
        <v>118</v>
      </c>
      <c r="D223" s="33">
        <v>1</v>
      </c>
      <c r="E223" s="34"/>
      <c r="F223" s="16">
        <f t="shared" si="14"/>
        <v>0</v>
      </c>
    </row>
    <row r="224" spans="1:6" x14ac:dyDescent="0.35">
      <c r="A224" s="33" t="s">
        <v>368</v>
      </c>
      <c r="B224" s="17" t="s">
        <v>369</v>
      </c>
      <c r="C224" s="33" t="s">
        <v>118</v>
      </c>
      <c r="D224" s="33">
        <v>1</v>
      </c>
      <c r="E224" s="38"/>
      <c r="F224" s="16">
        <f t="shared" si="14"/>
        <v>0</v>
      </c>
    </row>
    <row r="225" spans="1:6" ht="14" customHeight="1" x14ac:dyDescent="0.35">
      <c r="A225" s="18" t="s">
        <v>370</v>
      </c>
      <c r="B225" s="19"/>
      <c r="C225" s="19"/>
      <c r="D225" s="19"/>
      <c r="E225" s="20"/>
      <c r="F225" s="21">
        <f>+SUM(F218:F223)</f>
        <v>0</v>
      </c>
    </row>
    <row r="226" spans="1:6" ht="14" customHeight="1" x14ac:dyDescent="0.35">
      <c r="A226" s="9" t="s">
        <v>371</v>
      </c>
      <c r="B226" s="10"/>
      <c r="C226" s="10"/>
      <c r="D226" s="10"/>
      <c r="E226" s="25"/>
      <c r="F226" s="26"/>
    </row>
    <row r="227" spans="1:6" ht="39" customHeight="1" x14ac:dyDescent="0.35">
      <c r="A227" s="13" t="s">
        <v>372</v>
      </c>
      <c r="B227" s="17" t="s">
        <v>373</v>
      </c>
      <c r="C227" s="13" t="s">
        <v>13</v>
      </c>
      <c r="D227" s="13">
        <v>8.3000000000000007</v>
      </c>
      <c r="E227" s="42"/>
      <c r="F227" s="16">
        <f>+D227*E227</f>
        <v>0</v>
      </c>
    </row>
    <row r="228" spans="1:6" x14ac:dyDescent="0.35">
      <c r="A228" s="13" t="s">
        <v>374</v>
      </c>
      <c r="B228" s="17" t="s">
        <v>375</v>
      </c>
      <c r="C228" s="13" t="s">
        <v>13</v>
      </c>
      <c r="D228" s="13">
        <v>19</v>
      </c>
      <c r="E228" s="42"/>
      <c r="F228" s="16">
        <f t="shared" ref="F228:F233" si="15">+D228*E228</f>
        <v>0</v>
      </c>
    </row>
    <row r="229" spans="1:6" x14ac:dyDescent="0.35">
      <c r="A229" s="13" t="s">
        <v>376</v>
      </c>
      <c r="B229" s="17" t="s">
        <v>308</v>
      </c>
      <c r="C229" s="13" t="s">
        <v>13</v>
      </c>
      <c r="D229" s="13">
        <v>19</v>
      </c>
      <c r="E229" s="42"/>
      <c r="F229" s="16">
        <f t="shared" si="15"/>
        <v>0</v>
      </c>
    </row>
    <row r="230" spans="1:6" ht="22.5" customHeight="1" x14ac:dyDescent="0.35">
      <c r="A230" s="13" t="s">
        <v>377</v>
      </c>
      <c r="B230" s="17" t="s">
        <v>378</v>
      </c>
      <c r="C230" s="13" t="s">
        <v>13</v>
      </c>
      <c r="D230" s="13">
        <v>45</v>
      </c>
      <c r="E230" s="42"/>
      <c r="F230" s="16">
        <f t="shared" si="15"/>
        <v>0</v>
      </c>
    </row>
    <row r="231" spans="1:6" ht="27" x14ac:dyDescent="0.35">
      <c r="A231" s="13" t="s">
        <v>379</v>
      </c>
      <c r="B231" s="17" t="s">
        <v>380</v>
      </c>
      <c r="C231" s="13" t="s">
        <v>13</v>
      </c>
      <c r="D231" s="13">
        <v>6</v>
      </c>
      <c r="E231" s="42"/>
      <c r="F231" s="16">
        <f t="shared" si="15"/>
        <v>0</v>
      </c>
    </row>
    <row r="232" spans="1:6" x14ac:dyDescent="0.35">
      <c r="A232" s="13" t="s">
        <v>381</v>
      </c>
      <c r="B232" s="17" t="s">
        <v>245</v>
      </c>
      <c r="C232" s="13" t="s">
        <v>13</v>
      </c>
      <c r="D232" s="13">
        <v>7.5</v>
      </c>
      <c r="E232" s="42"/>
      <c r="F232" s="16">
        <f t="shared" si="15"/>
        <v>0</v>
      </c>
    </row>
    <row r="233" spans="1:6" ht="27" x14ac:dyDescent="0.35">
      <c r="A233" s="13" t="s">
        <v>382</v>
      </c>
      <c r="B233" s="17" t="s">
        <v>210</v>
      </c>
      <c r="C233" s="33" t="s">
        <v>32</v>
      </c>
      <c r="D233" s="13">
        <v>1</v>
      </c>
      <c r="E233" s="42"/>
      <c r="F233" s="16">
        <f t="shared" si="15"/>
        <v>0</v>
      </c>
    </row>
    <row r="234" spans="1:6" x14ac:dyDescent="0.35">
      <c r="A234" s="13" t="s">
        <v>383</v>
      </c>
      <c r="B234" s="17" t="s">
        <v>221</v>
      </c>
      <c r="C234" s="33" t="s">
        <v>32</v>
      </c>
      <c r="D234" s="13">
        <v>2</v>
      </c>
      <c r="E234" s="42"/>
      <c r="F234" s="16">
        <f>+D234*E234</f>
        <v>0</v>
      </c>
    </row>
    <row r="235" spans="1:6" ht="27" x14ac:dyDescent="0.35">
      <c r="A235" s="13" t="s">
        <v>384</v>
      </c>
      <c r="B235" s="24" t="s">
        <v>385</v>
      </c>
      <c r="C235" s="33" t="s">
        <v>32</v>
      </c>
      <c r="D235" s="13">
        <v>1</v>
      </c>
      <c r="E235" s="42"/>
      <c r="F235" s="16">
        <f>+D235*E235</f>
        <v>0</v>
      </c>
    </row>
    <row r="236" spans="1:6" ht="14" customHeight="1" x14ac:dyDescent="0.35">
      <c r="A236" s="18" t="s">
        <v>386</v>
      </c>
      <c r="B236" s="19"/>
      <c r="C236" s="19"/>
      <c r="D236" s="19"/>
      <c r="E236" s="20"/>
      <c r="F236" s="21">
        <f>+SUM(F227:F235)</f>
        <v>0</v>
      </c>
    </row>
    <row r="237" spans="1:6" ht="14" customHeight="1" x14ac:dyDescent="0.35">
      <c r="A237" s="9" t="s">
        <v>387</v>
      </c>
      <c r="B237" s="10"/>
      <c r="C237" s="10"/>
      <c r="D237" s="10"/>
      <c r="E237" s="25"/>
      <c r="F237" s="26"/>
    </row>
    <row r="238" spans="1:6" ht="27" x14ac:dyDescent="0.35">
      <c r="A238" s="13" t="s">
        <v>388</v>
      </c>
      <c r="B238" s="17" t="s">
        <v>389</v>
      </c>
      <c r="C238" s="13" t="s">
        <v>118</v>
      </c>
      <c r="D238" s="13">
        <v>1</v>
      </c>
      <c r="E238" s="43"/>
      <c r="F238" s="16">
        <f>+D238*E238</f>
        <v>0</v>
      </c>
    </row>
    <row r="239" spans="1:6" x14ac:dyDescent="0.35">
      <c r="A239" s="13" t="s">
        <v>390</v>
      </c>
      <c r="B239" s="17" t="s">
        <v>391</v>
      </c>
      <c r="C239" s="13" t="s">
        <v>118</v>
      </c>
      <c r="D239" s="13">
        <v>1</v>
      </c>
      <c r="E239" s="43"/>
      <c r="F239" s="16">
        <f>+D239*E239</f>
        <v>0</v>
      </c>
    </row>
    <row r="240" spans="1:6" ht="14" customHeight="1" x14ac:dyDescent="0.35">
      <c r="A240" s="18" t="s">
        <v>392</v>
      </c>
      <c r="B240" s="19"/>
      <c r="C240" s="19"/>
      <c r="D240" s="19"/>
      <c r="E240" s="20"/>
      <c r="F240" s="21">
        <f>+SUM(F238:F239)</f>
        <v>0</v>
      </c>
    </row>
    <row r="241" spans="1:7" x14ac:dyDescent="0.35">
      <c r="A241" s="44"/>
      <c r="B241" s="45"/>
      <c r="C241" s="45"/>
      <c r="D241" s="45"/>
      <c r="E241" s="45"/>
      <c r="F241" s="46"/>
    </row>
    <row r="242" spans="1:7" ht="14" x14ac:dyDescent="0.35">
      <c r="A242" s="47" t="s">
        <v>393</v>
      </c>
      <c r="B242" s="47"/>
      <c r="C242" s="47"/>
      <c r="D242" s="47"/>
      <c r="E242" s="47"/>
      <c r="F242" s="16">
        <f>+F13+F20+F23+F28+F32+F41+F52+F56+F60+F63+F66+F71+F74+F77+F104+F108+F115+F118+F133+F136+F142+F148+F152+F156+F160+F164+F167+F170+F173+F176+F179+F182+F185+F193+F196+F216+F225+F236+F240</f>
        <v>0</v>
      </c>
    </row>
    <row r="243" spans="1:7" ht="14" x14ac:dyDescent="0.35">
      <c r="A243" s="48" t="s">
        <v>394</v>
      </c>
      <c r="B243" s="48"/>
      <c r="C243" s="48"/>
      <c r="D243" s="48"/>
      <c r="E243" s="48"/>
      <c r="F243" s="16" t="e">
        <f>+SUM(F244:F247)</f>
        <v>#REF!</v>
      </c>
    </row>
    <row r="244" spans="1:7" ht="14" x14ac:dyDescent="0.35">
      <c r="A244" s="49" t="s">
        <v>395</v>
      </c>
      <c r="B244" s="49"/>
      <c r="C244" s="49"/>
      <c r="D244" s="33" t="s">
        <v>396</v>
      </c>
      <c r="E244" s="50" t="e">
        <f>+#REF!</f>
        <v>#REF!</v>
      </c>
      <c r="F244" s="16" t="e">
        <f>+$F$242*E244</f>
        <v>#REF!</v>
      </c>
    </row>
    <row r="245" spans="1:7" ht="14" x14ac:dyDescent="0.35">
      <c r="A245" s="49" t="s">
        <v>397</v>
      </c>
      <c r="B245" s="49"/>
      <c r="C245" s="49"/>
      <c r="D245" s="33" t="s">
        <v>396</v>
      </c>
      <c r="E245" s="50" t="e">
        <f>+#REF!</f>
        <v>#REF!</v>
      </c>
      <c r="F245" s="16" t="e">
        <f t="shared" ref="F245:F246" si="16">+$F$242*E245</f>
        <v>#REF!</v>
      </c>
      <c r="G245" s="51"/>
    </row>
    <row r="246" spans="1:7" ht="14" x14ac:dyDescent="0.35">
      <c r="A246" s="49" t="s">
        <v>398</v>
      </c>
      <c r="B246" s="49"/>
      <c r="C246" s="49"/>
      <c r="D246" s="33" t="s">
        <v>396</v>
      </c>
      <c r="E246" s="50" t="e">
        <f>+#REF!</f>
        <v>#REF!</v>
      </c>
      <c r="F246" s="16" t="e">
        <f t="shared" si="16"/>
        <v>#REF!</v>
      </c>
    </row>
    <row r="247" spans="1:7" ht="14.5" thickBot="1" x14ac:dyDescent="0.4">
      <c r="A247" s="52" t="s">
        <v>399</v>
      </c>
      <c r="B247" s="52"/>
      <c r="C247" s="52"/>
      <c r="D247" s="53" t="s">
        <v>396</v>
      </c>
      <c r="E247" s="54">
        <v>0.19</v>
      </c>
      <c r="F247" s="55" t="e">
        <f>+E247*F246</f>
        <v>#REF!</v>
      </c>
    </row>
    <row r="248" spans="1:7" ht="14.5" thickBot="1" x14ac:dyDescent="0.4">
      <c r="A248" s="56" t="s">
        <v>400</v>
      </c>
      <c r="B248" s="57"/>
      <c r="C248" s="57"/>
      <c r="D248" s="57"/>
      <c r="E248" s="57"/>
      <c r="F248" s="58" t="e">
        <f>+F242+F243</f>
        <v>#REF!</v>
      </c>
    </row>
    <row r="249" spans="1:7" x14ac:dyDescent="0.35">
      <c r="F249" s="59" t="e">
        <f>+F248*50%</f>
        <v>#REF!</v>
      </c>
    </row>
    <row r="250" spans="1:7" x14ac:dyDescent="0.35">
      <c r="F250" s="59"/>
    </row>
    <row r="251" spans="1:7" x14ac:dyDescent="0.35">
      <c r="F251" s="60"/>
    </row>
    <row r="252" spans="1:7" x14ac:dyDescent="0.35">
      <c r="A252" s="61"/>
      <c r="B252" s="62"/>
      <c r="C252" s="61"/>
      <c r="D252" s="61"/>
    </row>
    <row r="253" spans="1:7" x14ac:dyDescent="0.35">
      <c r="A253" s="61"/>
      <c r="B253" s="62"/>
      <c r="C253" s="61"/>
      <c r="D253" s="61"/>
    </row>
  </sheetData>
  <mergeCells count="78">
    <mergeCell ref="A244:C244"/>
    <mergeCell ref="A245:C245"/>
    <mergeCell ref="A246:C246"/>
    <mergeCell ref="A247:C247"/>
    <mergeCell ref="A248:E248"/>
    <mergeCell ref="A197:D197"/>
    <mergeCell ref="E197:F197"/>
    <mergeCell ref="A217:D217"/>
    <mergeCell ref="A226:D226"/>
    <mergeCell ref="A237:D237"/>
    <mergeCell ref="A243:E243"/>
    <mergeCell ref="A183:D183"/>
    <mergeCell ref="E183:F183"/>
    <mergeCell ref="A186:D186"/>
    <mergeCell ref="E186:F186"/>
    <mergeCell ref="A194:D194"/>
    <mergeCell ref="E194:F194"/>
    <mergeCell ref="A174:D174"/>
    <mergeCell ref="E174:F174"/>
    <mergeCell ref="A177:D177"/>
    <mergeCell ref="E177:F177"/>
    <mergeCell ref="A180:D180"/>
    <mergeCell ref="E180:F180"/>
    <mergeCell ref="A165:D165"/>
    <mergeCell ref="E165:F165"/>
    <mergeCell ref="A168:D168"/>
    <mergeCell ref="E168:F168"/>
    <mergeCell ref="A171:D171"/>
    <mergeCell ref="E171:F171"/>
    <mergeCell ref="A153:D153"/>
    <mergeCell ref="E153:F153"/>
    <mergeCell ref="A157:D157"/>
    <mergeCell ref="E157:F157"/>
    <mergeCell ref="A161:D161"/>
    <mergeCell ref="E161:F161"/>
    <mergeCell ref="A119:D119"/>
    <mergeCell ref="E119:F119"/>
    <mergeCell ref="A134:D134"/>
    <mergeCell ref="A137:D137"/>
    <mergeCell ref="A143:D143"/>
    <mergeCell ref="A149:D149"/>
    <mergeCell ref="E149:F149"/>
    <mergeCell ref="A78:D78"/>
    <mergeCell ref="A105:D105"/>
    <mergeCell ref="A109:D109"/>
    <mergeCell ref="E109:F109"/>
    <mergeCell ref="A116:D116"/>
    <mergeCell ref="E116:F116"/>
    <mergeCell ref="A67:D67"/>
    <mergeCell ref="E67:F67"/>
    <mergeCell ref="A72:D72"/>
    <mergeCell ref="E72:F72"/>
    <mergeCell ref="A75:D75"/>
    <mergeCell ref="E75:F75"/>
    <mergeCell ref="A53:D53"/>
    <mergeCell ref="A57:D57"/>
    <mergeCell ref="A61:D61"/>
    <mergeCell ref="E61:F61"/>
    <mergeCell ref="A64:D64"/>
    <mergeCell ref="E64:F64"/>
    <mergeCell ref="A29:D29"/>
    <mergeCell ref="A33:D33"/>
    <mergeCell ref="A42:D42"/>
    <mergeCell ref="A43:D43"/>
    <mergeCell ref="A48:D48"/>
    <mergeCell ref="A52:D52"/>
    <mergeCell ref="A7:F7"/>
    <mergeCell ref="A8:F8"/>
    <mergeCell ref="A10:D10"/>
    <mergeCell ref="A14:D14"/>
    <mergeCell ref="A21:D21"/>
    <mergeCell ref="A24:D24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Valecillos</dc:creator>
  <cp:lastModifiedBy>Lorena Valecillos</cp:lastModifiedBy>
  <dcterms:created xsi:type="dcterms:W3CDTF">2024-09-19T23:02:17Z</dcterms:created>
  <dcterms:modified xsi:type="dcterms:W3CDTF">2024-09-19T23:03:56Z</dcterms:modified>
</cp:coreProperties>
</file>